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240" yWindow="240" windowWidth="25360" windowHeight="13560" tabRatio="500"/>
  </bookViews>
  <sheets>
    <sheet name="F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92" i="1" l="1"/>
  <c r="G96" i="1"/>
  <c r="G101" i="1"/>
  <c r="G102" i="1"/>
  <c r="G76" i="1"/>
  <c r="G82" i="1"/>
  <c r="G84" i="1"/>
  <c r="G104" i="1"/>
  <c r="F92" i="1"/>
  <c r="F96" i="1"/>
  <c r="F101" i="1"/>
  <c r="F102" i="1"/>
  <c r="F76" i="1"/>
  <c r="F82" i="1"/>
  <c r="F84" i="1"/>
  <c r="F104" i="1"/>
  <c r="E92" i="1"/>
  <c r="E96" i="1"/>
  <c r="E101" i="1"/>
  <c r="E102" i="1"/>
  <c r="E76" i="1"/>
  <c r="E82" i="1"/>
  <c r="E84" i="1"/>
  <c r="E104" i="1"/>
  <c r="C92" i="1"/>
  <c r="C96" i="1"/>
  <c r="C101" i="1"/>
  <c r="C102" i="1"/>
  <c r="C76" i="1"/>
  <c r="C84" i="1"/>
  <c r="C104" i="1"/>
  <c r="B92" i="1"/>
  <c r="B96" i="1"/>
  <c r="B101" i="1"/>
  <c r="B102" i="1"/>
  <c r="B76" i="1"/>
  <c r="B84" i="1"/>
  <c r="B104" i="1"/>
  <c r="B10" i="1"/>
  <c r="B18" i="1"/>
  <c r="B19" i="1"/>
  <c r="B25" i="1"/>
  <c r="B43" i="1"/>
  <c r="B49" i="1"/>
  <c r="B51" i="1"/>
  <c r="B56" i="1"/>
  <c r="B58" i="1"/>
  <c r="C55" i="1"/>
  <c r="C10" i="1"/>
  <c r="C18" i="1"/>
  <c r="C19" i="1"/>
  <c r="C25" i="1"/>
  <c r="C43" i="1"/>
  <c r="C49" i="1"/>
  <c r="C51" i="1"/>
  <c r="C56" i="1"/>
  <c r="C58" i="1"/>
  <c r="E55" i="1"/>
  <c r="E10" i="1"/>
  <c r="E18" i="1"/>
  <c r="E19" i="1"/>
  <c r="E25" i="1"/>
  <c r="E43" i="1"/>
  <c r="E49" i="1"/>
  <c r="E51" i="1"/>
  <c r="E56" i="1"/>
  <c r="E58" i="1"/>
  <c r="F55" i="1"/>
  <c r="F10" i="1"/>
  <c r="F18" i="1"/>
  <c r="F19" i="1"/>
  <c r="F25" i="1"/>
  <c r="F31" i="1"/>
  <c r="F39" i="1"/>
  <c r="F40" i="1"/>
  <c r="F43" i="1"/>
  <c r="F49" i="1"/>
  <c r="F51" i="1"/>
  <c r="F56" i="1"/>
  <c r="F58" i="1"/>
  <c r="G55" i="1"/>
  <c r="G10" i="1"/>
  <c r="G18" i="1"/>
  <c r="G19" i="1"/>
  <c r="G25" i="1"/>
  <c r="G31" i="1"/>
  <c r="G39" i="1"/>
  <c r="G40" i="1"/>
  <c r="G43" i="1"/>
  <c r="G49" i="1"/>
  <c r="G51" i="1"/>
  <c r="G56" i="1"/>
  <c r="G58" i="1"/>
  <c r="I55" i="1"/>
  <c r="I10" i="1"/>
  <c r="I18" i="1"/>
  <c r="I19" i="1"/>
  <c r="I25" i="1"/>
  <c r="I31" i="1"/>
  <c r="I39" i="1"/>
  <c r="I40" i="1"/>
  <c r="I43" i="1"/>
  <c r="I49" i="1"/>
  <c r="I51" i="1"/>
  <c r="I56" i="1"/>
  <c r="I58" i="1"/>
</calcChain>
</file>

<file path=xl/sharedStrings.xml><?xml version="1.0" encoding="utf-8"?>
<sst xmlns="http://schemas.openxmlformats.org/spreadsheetml/2006/main" count="105" uniqueCount="87">
  <si>
    <t>Income Statement</t>
  </si>
  <si>
    <t xml:space="preserve">ACTUAL </t>
  </si>
  <si>
    <t xml:space="preserve">FORECASTED </t>
  </si>
  <si>
    <t>20X2</t>
  </si>
  <si>
    <t>20X3</t>
  </si>
  <si>
    <t>20X4</t>
  </si>
  <si>
    <t>20X5</t>
  </si>
  <si>
    <t>20X6</t>
  </si>
  <si>
    <t>20X7</t>
  </si>
  <si>
    <t>$</t>
  </si>
  <si>
    <t>Brewery</t>
  </si>
  <si>
    <t>Revenues BCLDB</t>
  </si>
  <si>
    <t>Revenue - Other</t>
  </si>
  <si>
    <t>Total revenue ‒ brewery</t>
  </si>
  <si>
    <t>Variable costs without malting barley</t>
  </si>
  <si>
    <t>Raw materials ‒ malting barley</t>
  </si>
  <si>
    <t xml:space="preserve">Traceable FOH </t>
  </si>
  <si>
    <t>Amortization on building and equipment</t>
  </si>
  <si>
    <t>Transportation</t>
  </si>
  <si>
    <t>Commissions</t>
  </si>
  <si>
    <t>Total operating expenses</t>
  </si>
  <si>
    <t>Operating income ‒ brewery</t>
  </si>
  <si>
    <t>Administrative salaries</t>
  </si>
  <si>
    <t>Office expenses</t>
  </si>
  <si>
    <t>Additional legal and marketing costs incurred re environmental issue</t>
  </si>
  <si>
    <t>Non-factory amortization</t>
  </si>
  <si>
    <t>Hydroponics</t>
  </si>
  <si>
    <t>Sales internally to brewery</t>
  </si>
  <si>
    <t>Sales to external customers</t>
  </si>
  <si>
    <t>Sales for livestock feed</t>
  </si>
  <si>
    <t>Total revenue</t>
  </si>
  <si>
    <t>Expenses</t>
  </si>
  <si>
    <t>Variable costs ‒ malting barley</t>
  </si>
  <si>
    <t>Variable costs ‒ livestock barley</t>
  </si>
  <si>
    <t>Fixed overhead</t>
  </si>
  <si>
    <t>Amortization of facility and equipment</t>
  </si>
  <si>
    <t>Other expenses</t>
  </si>
  <si>
    <t>Total expenses</t>
  </si>
  <si>
    <t>Operating income ‒ hydroponics</t>
  </si>
  <si>
    <t>Total earnings before interest and taxes</t>
  </si>
  <si>
    <t>Environmental clean-up costs</t>
  </si>
  <si>
    <t>Non-deductible penalties</t>
  </si>
  <si>
    <t>Interest expense shareholder's loan</t>
  </si>
  <si>
    <t>Interest on bank loan at 7%</t>
  </si>
  <si>
    <t>Interest expense on hydroponics facility at 9%</t>
  </si>
  <si>
    <t>Earnings before taxes</t>
  </si>
  <si>
    <t>Income tax expense (based on EBT less non-deductible penalties)</t>
  </si>
  <si>
    <t>Net income</t>
  </si>
  <si>
    <t xml:space="preserve">  </t>
  </si>
  <si>
    <t>Retained earnings</t>
  </si>
  <si>
    <t>Opening balance</t>
  </si>
  <si>
    <t>Net earnings</t>
  </si>
  <si>
    <t>Dividends</t>
  </si>
  <si>
    <t>Closing balance</t>
  </si>
  <si>
    <t>1. Amortization includes assets purchased in 20X3</t>
  </si>
  <si>
    <t>Income taxes recoverable</t>
  </si>
  <si>
    <t>2. 20X6 ‒ can go back 3 years to 20X3 when $1,604,666 was paid, and therefore can recover $1,066,470; but that leaves $538,196 that is not recoverable.</t>
  </si>
  <si>
    <t xml:space="preserve">3. 20X7 ‒ can carry back to 20X4 and 20X5  and recover a maximum  amount of 907,377 + 849,604 = 1,759,981.  </t>
  </si>
  <si>
    <t>Balance Sheet</t>
  </si>
  <si>
    <t>Assets</t>
  </si>
  <si>
    <t>Current assets</t>
  </si>
  <si>
    <t xml:space="preserve">Cash </t>
  </si>
  <si>
    <t xml:space="preserve">Receivables </t>
  </si>
  <si>
    <t>Income taxes receivable</t>
  </si>
  <si>
    <t>Inventory ‒ brewery</t>
  </si>
  <si>
    <t>Inventory ‒ hydroponics</t>
  </si>
  <si>
    <t>Total current assets</t>
  </si>
  <si>
    <t>Plant &amp; equipment ‒ brewery</t>
  </si>
  <si>
    <t>Plant &amp; equipment ‒ hydroponics</t>
  </si>
  <si>
    <t>Accumulated depreciation*</t>
  </si>
  <si>
    <t>Plant &amp; equipment ‒ hydroponics, net</t>
  </si>
  <si>
    <t>Total assets</t>
  </si>
  <si>
    <t>Liabilities &amp; Shareholder's Equity</t>
  </si>
  <si>
    <t>Current liabilities</t>
  </si>
  <si>
    <t>Bank loan</t>
  </si>
  <si>
    <t xml:space="preserve">Accounts payable </t>
  </si>
  <si>
    <t>Taxes payable</t>
  </si>
  <si>
    <t xml:space="preserve">Current portion of shareholder's loan  </t>
  </si>
  <si>
    <t>Total current liabilities</t>
  </si>
  <si>
    <t>Hydroponics loan</t>
  </si>
  <si>
    <t>Shareholder's loan payable</t>
  </si>
  <si>
    <t>Total liabilities</t>
  </si>
  <si>
    <t>Shareholder's equity</t>
  </si>
  <si>
    <t>Share capital</t>
  </si>
  <si>
    <t>Total shareholder's equity</t>
  </si>
  <si>
    <t>Total liabilities and shareholder's equity</t>
  </si>
  <si>
    <t>ABC Brewery Financial Statements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</si>
</sst>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5" formatCode="_(* #,##0_);_(* \(#,##0\);_(* &quot;-&quot;??_);_(@_)"/>
    <numFmt numFmtId="166" formatCode="_(* #,##0_);_(* \(#,##0\);_(* &quot;-&quot;_);_(@_)"/>
    <numFmt numFmtId="167" formatCode="0.0%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Border="1"/>
    <xf numFmtId="165" fontId="3" fillId="0" borderId="0" xfId="1" applyNumberFormat="1" applyFont="1"/>
    <xf numFmtId="165" fontId="3" fillId="0" borderId="2" xfId="1" applyNumberFormat="1" applyFont="1" applyBorder="1"/>
    <xf numFmtId="165" fontId="3" fillId="0" borderId="0" xfId="1" applyNumberFormat="1" applyFont="1" applyBorder="1"/>
    <xf numFmtId="165" fontId="4" fillId="0" borderId="0" xfId="1" applyNumberFormat="1" applyFont="1"/>
    <xf numFmtId="165" fontId="3" fillId="0" borderId="3" xfId="1" applyNumberFormat="1" applyFont="1" applyBorder="1"/>
    <xf numFmtId="165" fontId="3" fillId="0" borderId="4" xfId="1" applyNumberFormat="1" applyFont="1" applyBorder="1"/>
    <xf numFmtId="166" fontId="3" fillId="0" borderId="0" xfId="0" applyNumberFormat="1" applyFont="1" applyFill="1" applyBorder="1"/>
    <xf numFmtId="165" fontId="3" fillId="0" borderId="5" xfId="1" applyNumberFormat="1" applyFont="1" applyBorder="1"/>
    <xf numFmtId="167" fontId="3" fillId="0" borderId="0" xfId="2" applyNumberFormat="1" applyFont="1" applyFill="1" applyBorder="1"/>
    <xf numFmtId="166" fontId="3" fillId="0" borderId="5" xfId="0" applyNumberFormat="1" applyFont="1" applyFill="1" applyBorder="1"/>
    <xf numFmtId="165" fontId="2" fillId="0" borderId="0" xfId="1" applyNumberFormat="1" applyFont="1" applyAlignment="1">
      <alignment horizontal="center"/>
    </xf>
    <xf numFmtId="165" fontId="2" fillId="0" borderId="0" xfId="1" applyNumberFormat="1" applyFont="1" applyBorder="1" applyAlignment="1">
      <alignment horizontal="center"/>
    </xf>
    <xf numFmtId="165" fontId="3" fillId="0" borderId="1" xfId="1" applyNumberFormat="1" applyFont="1" applyBorder="1"/>
    <xf numFmtId="165" fontId="3" fillId="0" borderId="6" xfId="1" applyNumberFormat="1" applyFont="1" applyBorder="1"/>
    <xf numFmtId="165" fontId="3" fillId="0" borderId="0" xfId="0" applyNumberFormat="1" applyFont="1"/>
    <xf numFmtId="0" fontId="3" fillId="0" borderId="0" xfId="0" applyFont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8"/>
  <sheetViews>
    <sheetView tabSelected="1" workbookViewId="0">
      <selection activeCell="A13" sqref="A13"/>
    </sheetView>
  </sheetViews>
  <sheetFormatPr baseColWidth="10" defaultColWidth="9.1640625" defaultRowHeight="12" x14ac:dyDescent="0"/>
  <cols>
    <col min="1" max="1" width="59.6640625" style="2" customWidth="1"/>
    <col min="2" max="3" width="15" style="2" bestFit="1" customWidth="1"/>
    <col min="4" max="4" width="3" style="2" customWidth="1"/>
    <col min="5" max="7" width="15" style="2" bestFit="1" customWidth="1"/>
    <col min="8" max="8" width="2.6640625" style="2" customWidth="1"/>
    <col min="9" max="9" width="15" style="2" bestFit="1" customWidth="1"/>
    <col min="10" max="10" width="3.1640625" style="2" customWidth="1"/>
    <col min="11" max="15" width="12.5" style="2" customWidth="1"/>
    <col min="16" max="16384" width="9.1640625" style="2"/>
  </cols>
  <sheetData>
    <row r="1" spans="1:10">
      <c r="A1" s="1"/>
    </row>
    <row r="2" spans="1:10">
      <c r="A2" s="1" t="s">
        <v>86</v>
      </c>
    </row>
    <row r="3" spans="1:10">
      <c r="A3" s="1"/>
    </row>
    <row r="4" spans="1:10">
      <c r="A4" s="3" t="s">
        <v>0</v>
      </c>
      <c r="B4" s="4" t="s">
        <v>1</v>
      </c>
      <c r="C4" s="4"/>
      <c r="D4" s="4"/>
      <c r="E4" s="4"/>
      <c r="F4" s="4"/>
      <c r="G4" s="4"/>
      <c r="H4" s="5"/>
      <c r="I4" s="6" t="s">
        <v>2</v>
      </c>
      <c r="J4" s="7"/>
    </row>
    <row r="5" spans="1:10">
      <c r="B5" s="3" t="s">
        <v>3</v>
      </c>
      <c r="C5" s="3" t="s">
        <v>4</v>
      </c>
      <c r="D5" s="3"/>
      <c r="E5" s="3" t="s">
        <v>5</v>
      </c>
      <c r="F5" s="3" t="s">
        <v>6</v>
      </c>
      <c r="G5" s="3" t="s">
        <v>7</v>
      </c>
      <c r="H5" s="3"/>
      <c r="I5" s="3" t="s">
        <v>8</v>
      </c>
      <c r="J5" s="3"/>
    </row>
    <row r="6" spans="1:10">
      <c r="B6" s="3" t="s">
        <v>9</v>
      </c>
      <c r="C6" s="3" t="s">
        <v>9</v>
      </c>
      <c r="D6" s="3"/>
      <c r="E6" s="3" t="s">
        <v>9</v>
      </c>
      <c r="F6" s="3" t="s">
        <v>9</v>
      </c>
      <c r="G6" s="3" t="s">
        <v>9</v>
      </c>
      <c r="H6" s="3"/>
      <c r="I6" s="3" t="s">
        <v>9</v>
      </c>
      <c r="J6" s="3"/>
    </row>
    <row r="7" spans="1:10">
      <c r="A7" s="2" t="s">
        <v>10</v>
      </c>
    </row>
    <row r="8" spans="1:10">
      <c r="A8" s="2" t="s">
        <v>11</v>
      </c>
      <c r="B8" s="8">
        <v>24007515</v>
      </c>
      <c r="C8" s="8">
        <v>25972635</v>
      </c>
      <c r="D8" s="8"/>
      <c r="E8" s="8">
        <v>26395605</v>
      </c>
      <c r="F8" s="8">
        <v>27238440</v>
      </c>
      <c r="G8" s="8">
        <v>15594000</v>
      </c>
      <c r="H8" s="8"/>
      <c r="I8" s="8">
        <v>0</v>
      </c>
      <c r="J8" s="8"/>
    </row>
    <row r="9" spans="1:10">
      <c r="A9" s="2" t="s">
        <v>12</v>
      </c>
      <c r="B9" s="8">
        <v>1889565</v>
      </c>
      <c r="C9" s="8">
        <v>11114865</v>
      </c>
      <c r="D9" s="8"/>
      <c r="E9" s="8">
        <v>7494711</v>
      </c>
      <c r="F9" s="8">
        <v>9070844</v>
      </c>
      <c r="G9" s="8">
        <v>8704005</v>
      </c>
      <c r="H9" s="8"/>
      <c r="I9" s="8">
        <v>11213259</v>
      </c>
      <c r="J9" s="8"/>
    </row>
    <row r="10" spans="1:10" ht="13" thickBot="1">
      <c r="A10" s="1" t="s">
        <v>13</v>
      </c>
      <c r="B10" s="9">
        <f>SUM(B8:B9)</f>
        <v>25897080</v>
      </c>
      <c r="C10" s="9">
        <f t="shared" ref="C10:I10" si="0">SUM(C8:C9)</f>
        <v>37087500</v>
      </c>
      <c r="D10" s="9"/>
      <c r="E10" s="9">
        <f t="shared" si="0"/>
        <v>33890316</v>
      </c>
      <c r="F10" s="9">
        <f t="shared" si="0"/>
        <v>36309284</v>
      </c>
      <c r="G10" s="9">
        <f t="shared" si="0"/>
        <v>24298005</v>
      </c>
      <c r="H10" s="9"/>
      <c r="I10" s="9">
        <f t="shared" si="0"/>
        <v>11213259</v>
      </c>
      <c r="J10" s="10"/>
    </row>
    <row r="11" spans="1:10">
      <c r="B11" s="8"/>
      <c r="C11" s="8"/>
      <c r="D11" s="8"/>
      <c r="E11" s="8"/>
      <c r="F11" s="8"/>
      <c r="G11" s="8"/>
      <c r="H11" s="8"/>
      <c r="I11" s="8"/>
      <c r="J11" s="8"/>
    </row>
    <row r="12" spans="1:10">
      <c r="A12" s="2" t="s">
        <v>14</v>
      </c>
      <c r="B12" s="8">
        <v>-15192954</v>
      </c>
      <c r="C12" s="8">
        <v>-23241500</v>
      </c>
      <c r="D12" s="8"/>
      <c r="E12" s="8">
        <v>-22347962</v>
      </c>
      <c r="F12" s="8">
        <v>-24658739</v>
      </c>
      <c r="G12" s="8">
        <v>-16994518</v>
      </c>
      <c r="H12" s="8"/>
      <c r="I12" s="8">
        <v>-8076797</v>
      </c>
      <c r="J12" s="8"/>
    </row>
    <row r="13" spans="1:10">
      <c r="A13" s="2" t="s">
        <v>15</v>
      </c>
      <c r="B13" s="8">
        <v>-2183822</v>
      </c>
      <c r="C13" s="8">
        <v>-3591360</v>
      </c>
      <c r="D13" s="8"/>
      <c r="E13" s="8">
        <v>-3691980</v>
      </c>
      <c r="F13" s="8">
        <v>-3809000</v>
      </c>
      <c r="G13" s="8">
        <v>-2548962</v>
      </c>
      <c r="H13" s="8"/>
      <c r="I13" s="8">
        <v>-1176318</v>
      </c>
      <c r="J13" s="8"/>
    </row>
    <row r="14" spans="1:10">
      <c r="A14" s="2" t="s">
        <v>16</v>
      </c>
      <c r="B14" s="8">
        <v>-1150000</v>
      </c>
      <c r="C14" s="8">
        <v>-1207500</v>
      </c>
      <c r="D14" s="8"/>
      <c r="E14" s="8">
        <v>-1267875</v>
      </c>
      <c r="F14" s="8">
        <v>-1343948</v>
      </c>
      <c r="G14" s="8">
        <v>-1424585</v>
      </c>
      <c r="H14" s="8"/>
      <c r="I14" s="8">
        <v>-1510060</v>
      </c>
      <c r="J14" s="8"/>
    </row>
    <row r="15" spans="1:10">
      <c r="A15" s="2" t="s">
        <v>17</v>
      </c>
      <c r="B15" s="8">
        <v>-1100000</v>
      </c>
      <c r="C15" s="8">
        <v>-1100000</v>
      </c>
      <c r="D15" s="11">
        <v>1</v>
      </c>
      <c r="E15" s="8">
        <v>-1100000</v>
      </c>
      <c r="F15" s="8">
        <v>-1100000</v>
      </c>
      <c r="G15" s="8">
        <v>-1100000</v>
      </c>
      <c r="H15" s="8"/>
      <c r="I15" s="8">
        <v>-1100000</v>
      </c>
      <c r="J15" s="8"/>
    </row>
    <row r="16" spans="1:10">
      <c r="A16" s="2" t="s">
        <v>18</v>
      </c>
      <c r="B16" s="8">
        <v>-788172</v>
      </c>
      <c r="C16" s="8">
        <v>-1139500</v>
      </c>
      <c r="D16" s="8"/>
      <c r="E16" s="8">
        <v>-1051091</v>
      </c>
      <c r="F16" s="8">
        <v>-1126114</v>
      </c>
      <c r="G16" s="8">
        <v>-767676</v>
      </c>
      <c r="H16" s="8"/>
      <c r="I16" s="8">
        <v>-357524</v>
      </c>
      <c r="J16" s="8"/>
    </row>
    <row r="17" spans="1:10">
      <c r="A17" s="2" t="s">
        <v>19</v>
      </c>
      <c r="B17" s="8">
        <v>-23551</v>
      </c>
      <c r="C17" s="8">
        <v>-138533</v>
      </c>
      <c r="D17" s="8"/>
      <c r="E17" s="8">
        <v>-93412</v>
      </c>
      <c r="F17" s="8">
        <v>-113057</v>
      </c>
      <c r="G17" s="8">
        <v>-108485</v>
      </c>
      <c r="H17" s="8"/>
      <c r="I17" s="8">
        <v>-139759</v>
      </c>
      <c r="J17" s="8"/>
    </row>
    <row r="18" spans="1:10">
      <c r="A18" s="2" t="s">
        <v>20</v>
      </c>
      <c r="B18" s="12">
        <f>SUM(B12:B17)</f>
        <v>-20438499</v>
      </c>
      <c r="C18" s="12">
        <f t="shared" ref="C18:I18" si="1">SUM(C12:C17)</f>
        <v>-30418393</v>
      </c>
      <c r="D18" s="12"/>
      <c r="E18" s="12">
        <f t="shared" si="1"/>
        <v>-29552320</v>
      </c>
      <c r="F18" s="12">
        <f t="shared" si="1"/>
        <v>-32150858</v>
      </c>
      <c r="G18" s="12">
        <f t="shared" si="1"/>
        <v>-22944226</v>
      </c>
      <c r="H18" s="12"/>
      <c r="I18" s="12">
        <f t="shared" si="1"/>
        <v>-12360458</v>
      </c>
      <c r="J18" s="10"/>
    </row>
    <row r="19" spans="1:10">
      <c r="A19" s="2" t="s">
        <v>21</v>
      </c>
      <c r="B19" s="8">
        <f>B10+B18</f>
        <v>5458581</v>
      </c>
      <c r="C19" s="8">
        <f t="shared" ref="C19:I19" si="2">C10+C18</f>
        <v>6669107</v>
      </c>
      <c r="D19" s="8"/>
      <c r="E19" s="8">
        <f t="shared" si="2"/>
        <v>4337996</v>
      </c>
      <c r="F19" s="8">
        <f t="shared" si="2"/>
        <v>4158426</v>
      </c>
      <c r="G19" s="8">
        <f t="shared" si="2"/>
        <v>1353779</v>
      </c>
      <c r="H19" s="8"/>
      <c r="I19" s="8">
        <f t="shared" si="2"/>
        <v>-1147199</v>
      </c>
      <c r="J19" s="8"/>
    </row>
    <row r="20" spans="1:10">
      <c r="B20" s="8"/>
      <c r="C20" s="8"/>
      <c r="D20" s="8"/>
      <c r="E20" s="8"/>
      <c r="F20" s="8"/>
      <c r="G20" s="8"/>
      <c r="H20" s="8"/>
      <c r="I20" s="8"/>
      <c r="J20" s="8"/>
    </row>
    <row r="21" spans="1:10">
      <c r="A21" s="2" t="s">
        <v>22</v>
      </c>
      <c r="B21" s="8">
        <v>-832000</v>
      </c>
      <c r="C21" s="8">
        <v>-856960</v>
      </c>
      <c r="D21" s="8"/>
      <c r="E21" s="8">
        <v>-882669</v>
      </c>
      <c r="F21" s="8">
        <v>-909149</v>
      </c>
      <c r="G21" s="8">
        <v>-936423</v>
      </c>
      <c r="H21" s="8"/>
      <c r="I21" s="8">
        <v>-964516</v>
      </c>
      <c r="J21" s="8"/>
    </row>
    <row r="22" spans="1:10">
      <c r="A22" s="2" t="s">
        <v>23</v>
      </c>
      <c r="B22" s="8">
        <v>-242000</v>
      </c>
      <c r="C22" s="8">
        <v>-249260</v>
      </c>
      <c r="D22" s="8"/>
      <c r="E22" s="8">
        <v>-256738</v>
      </c>
      <c r="F22" s="8">
        <v>-264440</v>
      </c>
      <c r="G22" s="8">
        <v>-272373</v>
      </c>
      <c r="H22" s="8"/>
      <c r="I22" s="8">
        <v>-280544</v>
      </c>
      <c r="J22" s="8"/>
    </row>
    <row r="23" spans="1:10">
      <c r="A23" s="2" t="s">
        <v>24</v>
      </c>
      <c r="B23" s="8"/>
      <c r="C23" s="8"/>
      <c r="D23" s="8"/>
      <c r="E23" s="8"/>
      <c r="F23" s="8"/>
      <c r="G23" s="8">
        <v>-510810</v>
      </c>
      <c r="H23" s="8"/>
      <c r="I23" s="8">
        <v>-475230</v>
      </c>
      <c r="J23" s="8"/>
    </row>
    <row r="24" spans="1:10">
      <c r="A24" s="2" t="s">
        <v>25</v>
      </c>
      <c r="B24" s="8">
        <v>-154000</v>
      </c>
      <c r="C24" s="8">
        <v>-154000</v>
      </c>
      <c r="D24" s="8"/>
      <c r="E24" s="8">
        <v>-154000</v>
      </c>
      <c r="F24" s="8">
        <v>-154000</v>
      </c>
      <c r="G24" s="8">
        <v>-154000</v>
      </c>
      <c r="H24" s="8"/>
      <c r="I24" s="8">
        <v>-154000</v>
      </c>
      <c r="J24" s="8"/>
    </row>
    <row r="25" spans="1:10">
      <c r="A25" s="2" t="s">
        <v>21</v>
      </c>
      <c r="B25" s="13">
        <f>SUM(B19:B24)</f>
        <v>4230581</v>
      </c>
      <c r="C25" s="13">
        <f t="shared" ref="C25:I25" si="3">SUM(C19:C24)</f>
        <v>5408887</v>
      </c>
      <c r="D25" s="13"/>
      <c r="E25" s="13">
        <f t="shared" si="3"/>
        <v>3044589</v>
      </c>
      <c r="F25" s="13">
        <f t="shared" si="3"/>
        <v>2830837</v>
      </c>
      <c r="G25" s="13">
        <f t="shared" si="3"/>
        <v>-519827</v>
      </c>
      <c r="H25" s="13"/>
      <c r="I25" s="13">
        <f t="shared" si="3"/>
        <v>-3021489</v>
      </c>
      <c r="J25" s="10"/>
    </row>
    <row r="26" spans="1:10">
      <c r="B26" s="8"/>
      <c r="C26" s="8"/>
      <c r="D26" s="8"/>
      <c r="E26" s="8"/>
      <c r="F26" s="8"/>
      <c r="G26" s="8"/>
      <c r="H26" s="8"/>
      <c r="I26" s="8"/>
      <c r="J26" s="8"/>
    </row>
    <row r="27" spans="1:10">
      <c r="A27" s="1" t="s">
        <v>26</v>
      </c>
      <c r="B27" s="8"/>
      <c r="C27" s="8"/>
      <c r="D27" s="8"/>
      <c r="E27" s="8"/>
      <c r="F27" s="8"/>
      <c r="G27" s="8"/>
      <c r="H27" s="8"/>
      <c r="I27" s="8"/>
      <c r="J27" s="8"/>
    </row>
    <row r="28" spans="1:10">
      <c r="A28" s="2" t="s">
        <v>27</v>
      </c>
      <c r="B28" s="8"/>
      <c r="C28" s="8"/>
      <c r="D28" s="8"/>
      <c r="E28" s="8"/>
      <c r="F28" s="8">
        <v>3809000</v>
      </c>
      <c r="G28" s="8">
        <v>2548962</v>
      </c>
      <c r="H28" s="8"/>
      <c r="I28" s="8">
        <v>1176318</v>
      </c>
      <c r="J28" s="8"/>
    </row>
    <row r="29" spans="1:10">
      <c r="A29" s="2" t="s">
        <v>28</v>
      </c>
      <c r="B29" s="8"/>
      <c r="C29" s="8"/>
      <c r="D29" s="8"/>
      <c r="E29" s="8"/>
      <c r="F29" s="8">
        <v>578000</v>
      </c>
      <c r="G29" s="8">
        <v>737500</v>
      </c>
      <c r="H29" s="8"/>
      <c r="I29" s="8">
        <v>914500</v>
      </c>
      <c r="J29" s="8"/>
    </row>
    <row r="30" spans="1:10">
      <c r="A30" s="2" t="s">
        <v>29</v>
      </c>
      <c r="B30" s="8"/>
      <c r="C30" s="8"/>
      <c r="D30" s="8"/>
      <c r="E30" s="8"/>
      <c r="F30" s="8">
        <v>52650</v>
      </c>
      <c r="G30" s="8">
        <v>52650</v>
      </c>
      <c r="H30" s="8"/>
      <c r="I30" s="8">
        <v>52650</v>
      </c>
      <c r="J30" s="8"/>
    </row>
    <row r="31" spans="1:10">
      <c r="A31" s="2" t="s">
        <v>30</v>
      </c>
      <c r="B31" s="8"/>
      <c r="C31" s="8"/>
      <c r="D31" s="8"/>
      <c r="E31" s="8"/>
      <c r="F31" s="12">
        <f>SUM(F28:F30)</f>
        <v>4439650</v>
      </c>
      <c r="G31" s="12">
        <f t="shared" ref="G31:I31" si="4">SUM(G28:G30)</f>
        <v>3339112</v>
      </c>
      <c r="H31" s="12"/>
      <c r="I31" s="12">
        <f t="shared" si="4"/>
        <v>2143468</v>
      </c>
      <c r="J31" s="10"/>
    </row>
    <row r="32" spans="1:10">
      <c r="B32" s="8"/>
      <c r="C32" s="8"/>
      <c r="D32" s="8"/>
      <c r="E32" s="8"/>
      <c r="F32" s="8"/>
      <c r="G32" s="8"/>
      <c r="H32" s="8"/>
      <c r="I32" s="8"/>
      <c r="J32" s="8"/>
    </row>
    <row r="33" spans="1:10">
      <c r="A33" s="2" t="s">
        <v>31</v>
      </c>
      <c r="B33" s="8"/>
      <c r="C33" s="8"/>
      <c r="D33" s="8"/>
      <c r="E33" s="8"/>
      <c r="F33" s="8"/>
      <c r="G33" s="8"/>
      <c r="H33" s="8"/>
      <c r="I33" s="8"/>
      <c r="J33" s="8"/>
    </row>
    <row r="34" spans="1:10">
      <c r="A34" s="2" t="s">
        <v>32</v>
      </c>
      <c r="B34" s="8"/>
      <c r="C34" s="8"/>
      <c r="D34" s="8"/>
      <c r="E34" s="8"/>
      <c r="F34" s="8">
        <v>-3496500</v>
      </c>
      <c r="G34" s="8">
        <v>-3689000</v>
      </c>
      <c r="H34" s="8"/>
      <c r="I34" s="8">
        <v>-3584000</v>
      </c>
      <c r="J34" s="8"/>
    </row>
    <row r="35" spans="1:10">
      <c r="A35" s="2" t="s">
        <v>33</v>
      </c>
      <c r="B35" s="8"/>
      <c r="C35" s="8"/>
      <c r="D35" s="8"/>
      <c r="E35" s="8"/>
      <c r="F35" s="8">
        <v>-44850</v>
      </c>
      <c r="G35" s="8">
        <v>-44850</v>
      </c>
      <c r="H35" s="8"/>
      <c r="I35" s="8">
        <v>-44850</v>
      </c>
      <c r="J35" s="8"/>
    </row>
    <row r="36" spans="1:10">
      <c r="A36" s="2" t="s">
        <v>34</v>
      </c>
      <c r="B36" s="8"/>
      <c r="C36" s="8"/>
      <c r="D36" s="8"/>
      <c r="E36" s="8"/>
      <c r="F36" s="8">
        <v>-586551</v>
      </c>
      <c r="G36" s="8">
        <v>-621744</v>
      </c>
      <c r="H36" s="8"/>
      <c r="I36" s="8">
        <v>-659049</v>
      </c>
      <c r="J36" s="8"/>
    </row>
    <row r="37" spans="1:10">
      <c r="A37" s="2" t="s">
        <v>35</v>
      </c>
      <c r="B37" s="8"/>
      <c r="C37" s="8"/>
      <c r="D37" s="8"/>
      <c r="E37" s="8"/>
      <c r="F37" s="8">
        <v>-136000</v>
      </c>
      <c r="G37" s="8">
        <v>-136000</v>
      </c>
      <c r="H37" s="8"/>
      <c r="I37" s="8">
        <v>-136000</v>
      </c>
      <c r="J37" s="8"/>
    </row>
    <row r="38" spans="1:10">
      <c r="A38" s="2" t="s">
        <v>36</v>
      </c>
      <c r="B38" s="8"/>
      <c r="C38" s="8"/>
      <c r="D38" s="8"/>
      <c r="E38" s="8"/>
      <c r="F38" s="8">
        <v>-21583</v>
      </c>
      <c r="G38" s="8">
        <v>-22230</v>
      </c>
      <c r="H38" s="8"/>
      <c r="I38" s="8">
        <v>-22897</v>
      </c>
      <c r="J38" s="8"/>
    </row>
    <row r="39" spans="1:10">
      <c r="A39" s="2" t="s">
        <v>37</v>
      </c>
      <c r="B39" s="8"/>
      <c r="C39" s="8"/>
      <c r="D39" s="8"/>
      <c r="E39" s="8"/>
      <c r="F39" s="12">
        <f>SUM(F34:F38)</f>
        <v>-4285484</v>
      </c>
      <c r="G39" s="12">
        <f t="shared" ref="G39:I39" si="5">SUM(G34:G38)</f>
        <v>-4513824</v>
      </c>
      <c r="H39" s="12"/>
      <c r="I39" s="12">
        <f t="shared" si="5"/>
        <v>-4446796</v>
      </c>
      <c r="J39" s="10"/>
    </row>
    <row r="40" spans="1:10">
      <c r="A40" s="2" t="s">
        <v>38</v>
      </c>
      <c r="B40" s="8"/>
      <c r="C40" s="8"/>
      <c r="D40" s="8"/>
      <c r="E40" s="8"/>
      <c r="F40" s="12">
        <f>F31+F39</f>
        <v>154166</v>
      </c>
      <c r="G40" s="12">
        <f t="shared" ref="G40:I40" si="6">G31+G39</f>
        <v>-1174712</v>
      </c>
      <c r="H40" s="12"/>
      <c r="I40" s="12">
        <f t="shared" si="6"/>
        <v>-2303328</v>
      </c>
      <c r="J40" s="10"/>
    </row>
    <row r="41" spans="1:10">
      <c r="B41" s="8"/>
      <c r="C41" s="8"/>
      <c r="D41" s="8"/>
      <c r="E41" s="8"/>
      <c r="F41" s="8"/>
      <c r="G41" s="8"/>
      <c r="H41" s="8"/>
      <c r="I41" s="8"/>
      <c r="J41" s="8"/>
    </row>
    <row r="42" spans="1:10">
      <c r="B42" s="8"/>
      <c r="C42" s="8"/>
      <c r="D42" s="8"/>
      <c r="E42" s="8"/>
      <c r="F42" s="8"/>
      <c r="G42" s="8"/>
      <c r="H42" s="8"/>
      <c r="I42" s="8"/>
      <c r="J42" s="8"/>
    </row>
    <row r="43" spans="1:10">
      <c r="A43" s="2" t="s">
        <v>39</v>
      </c>
      <c r="B43" s="8">
        <f>B25+B40</f>
        <v>4230581</v>
      </c>
      <c r="C43" s="8">
        <f t="shared" ref="C43:I43" si="7">C25+C40</f>
        <v>5408887</v>
      </c>
      <c r="D43" s="8"/>
      <c r="E43" s="8">
        <f t="shared" si="7"/>
        <v>3044589</v>
      </c>
      <c r="F43" s="8">
        <f t="shared" si="7"/>
        <v>2985003</v>
      </c>
      <c r="G43" s="8">
        <f t="shared" si="7"/>
        <v>-1694539</v>
      </c>
      <c r="H43" s="8"/>
      <c r="I43" s="8">
        <f t="shared" si="7"/>
        <v>-5324817</v>
      </c>
      <c r="J43" s="8"/>
    </row>
    <row r="44" spans="1:10">
      <c r="A44" s="2" t="s">
        <v>40</v>
      </c>
      <c r="B44" s="8"/>
      <c r="C44" s="8"/>
      <c r="D44" s="8"/>
      <c r="E44" s="8"/>
      <c r="F44" s="8"/>
      <c r="G44" s="8">
        <v>-1655000</v>
      </c>
      <c r="H44" s="8"/>
      <c r="I44" s="8"/>
      <c r="J44" s="8"/>
    </row>
    <row r="45" spans="1:10">
      <c r="A45" s="2" t="s">
        <v>41</v>
      </c>
      <c r="B45" s="8"/>
      <c r="C45" s="8"/>
      <c r="D45" s="8"/>
      <c r="E45" s="8"/>
      <c r="F45" s="8"/>
      <c r="G45" s="8">
        <v>-825000</v>
      </c>
      <c r="H45" s="8"/>
      <c r="I45" s="8"/>
      <c r="J45" s="8"/>
    </row>
    <row r="46" spans="1:10">
      <c r="A46" s="2" t="s">
        <v>42</v>
      </c>
      <c r="B46" s="8">
        <v>-100000</v>
      </c>
      <c r="C46" s="8">
        <v>-60000</v>
      </c>
      <c r="D46" s="8"/>
      <c r="E46" s="8">
        <v>-20000</v>
      </c>
      <c r="F46" s="8"/>
      <c r="G46" s="8"/>
      <c r="H46" s="8"/>
      <c r="I46" s="8"/>
      <c r="J46" s="8"/>
    </row>
    <row r="47" spans="1:10">
      <c r="A47" s="2" t="s">
        <v>43</v>
      </c>
      <c r="B47" s="8"/>
      <c r="C47" s="8"/>
      <c r="D47" s="8"/>
      <c r="E47" s="8"/>
      <c r="F47" s="8"/>
      <c r="G47" s="8">
        <v>-52360</v>
      </c>
      <c r="H47" s="8"/>
      <c r="I47" s="8">
        <v>-253908</v>
      </c>
      <c r="J47" s="8"/>
    </row>
    <row r="48" spans="1:10">
      <c r="A48" s="2" t="s">
        <v>44</v>
      </c>
      <c r="B48" s="8"/>
      <c r="C48" s="8"/>
      <c r="D48" s="8"/>
      <c r="E48" s="8"/>
      <c r="F48" s="8">
        <v>-153000</v>
      </c>
      <c r="G48" s="8">
        <v>-153000</v>
      </c>
      <c r="H48" s="8"/>
      <c r="I48" s="8">
        <v>-153000</v>
      </c>
      <c r="J48" s="8"/>
    </row>
    <row r="49" spans="1:17">
      <c r="A49" s="2" t="s">
        <v>45</v>
      </c>
      <c r="B49" s="13">
        <f>SUM(B43:B48)</f>
        <v>4130581</v>
      </c>
      <c r="C49" s="13">
        <f t="shared" ref="C49:I49" si="8">SUM(C43:C48)</f>
        <v>5348887</v>
      </c>
      <c r="D49" s="13"/>
      <c r="E49" s="13">
        <f t="shared" si="8"/>
        <v>3024589</v>
      </c>
      <c r="F49" s="13">
        <f t="shared" si="8"/>
        <v>2832003</v>
      </c>
      <c r="G49" s="13">
        <f t="shared" si="8"/>
        <v>-4379899</v>
      </c>
      <c r="H49" s="13"/>
      <c r="I49" s="13">
        <f t="shared" si="8"/>
        <v>-5731725</v>
      </c>
      <c r="J49" s="10"/>
    </row>
    <row r="50" spans="1:17">
      <c r="A50" s="2" t="s">
        <v>46</v>
      </c>
      <c r="B50" s="8">
        <v>-1239174</v>
      </c>
      <c r="C50" s="8">
        <v>-1604666</v>
      </c>
      <c r="D50" s="8"/>
      <c r="E50" s="8">
        <v>-907377</v>
      </c>
      <c r="F50" s="8">
        <v>-849601</v>
      </c>
      <c r="G50" s="8">
        <v>1066470</v>
      </c>
      <c r="H50" s="11">
        <v>2</v>
      </c>
      <c r="I50" s="8">
        <v>1719518</v>
      </c>
      <c r="J50" s="11">
        <v>3</v>
      </c>
      <c r="K50" s="14"/>
      <c r="L50" s="14"/>
      <c r="M50" s="14"/>
      <c r="N50" s="14"/>
      <c r="O50" s="14"/>
      <c r="P50" s="14"/>
      <c r="Q50" s="14"/>
    </row>
    <row r="51" spans="1:17" ht="13" thickBot="1">
      <c r="A51" s="2" t="s">
        <v>47</v>
      </c>
      <c r="B51" s="15">
        <f>B49+B50</f>
        <v>2891407</v>
      </c>
      <c r="C51" s="15">
        <f t="shared" ref="C51:I51" si="9">C49+C50</f>
        <v>3744221</v>
      </c>
      <c r="D51" s="15"/>
      <c r="E51" s="15">
        <f t="shared" si="9"/>
        <v>2117212</v>
      </c>
      <c r="F51" s="15">
        <f t="shared" si="9"/>
        <v>1982402</v>
      </c>
      <c r="G51" s="15">
        <f t="shared" si="9"/>
        <v>-3313429</v>
      </c>
      <c r="H51" s="15"/>
      <c r="I51" s="15">
        <f t="shared" si="9"/>
        <v>-4012207</v>
      </c>
      <c r="J51" s="10"/>
      <c r="K51" s="14"/>
      <c r="L51" s="14"/>
      <c r="M51" s="14"/>
      <c r="N51" s="14"/>
      <c r="O51" s="14"/>
      <c r="P51" s="14"/>
      <c r="Q51" s="14"/>
    </row>
    <row r="52" spans="1:17" ht="13" thickTop="1">
      <c r="B52" s="8"/>
      <c r="C52" s="8"/>
      <c r="D52" s="8"/>
      <c r="E52" s="8"/>
      <c r="F52" s="8"/>
      <c r="G52" s="8"/>
      <c r="H52" s="8"/>
      <c r="I52" s="8"/>
      <c r="J52" s="8"/>
      <c r="K52" s="14"/>
      <c r="L52" s="14"/>
      <c r="M52" s="14"/>
      <c r="N52" s="14"/>
      <c r="O52" s="14"/>
      <c r="P52" s="14"/>
      <c r="Q52" s="14"/>
    </row>
    <row r="53" spans="1:17">
      <c r="B53" s="8"/>
      <c r="C53" s="8"/>
      <c r="D53" s="8"/>
      <c r="E53" s="8"/>
      <c r="F53" s="8"/>
      <c r="G53" s="8"/>
      <c r="H53" s="8"/>
      <c r="I53" s="8"/>
      <c r="J53" s="8"/>
      <c r="K53" s="14" t="s">
        <v>48</v>
      </c>
      <c r="L53" s="14"/>
      <c r="M53" s="14"/>
      <c r="N53" s="14"/>
      <c r="O53" s="14"/>
      <c r="P53" s="14"/>
      <c r="Q53" s="14"/>
    </row>
    <row r="54" spans="1:17">
      <c r="A54" s="14" t="s">
        <v>49</v>
      </c>
      <c r="B54" s="16"/>
      <c r="C54" s="16"/>
      <c r="D54" s="16"/>
      <c r="E54" s="16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</row>
    <row r="55" spans="1:17">
      <c r="A55" s="14" t="s">
        <v>50</v>
      </c>
      <c r="B55" s="14">
        <v>-1200000</v>
      </c>
      <c r="C55" s="14">
        <f>B58</f>
        <v>1691407</v>
      </c>
      <c r="D55" s="14"/>
      <c r="E55" s="14">
        <f>C58</f>
        <v>5435628</v>
      </c>
      <c r="F55" s="14">
        <f>E58</f>
        <v>7552840</v>
      </c>
      <c r="G55" s="14">
        <f t="shared" ref="G55" si="10">F58</f>
        <v>9535242</v>
      </c>
      <c r="H55" s="14"/>
      <c r="I55" s="14">
        <f>G58</f>
        <v>3221813</v>
      </c>
      <c r="J55" s="14"/>
      <c r="K55" s="14"/>
      <c r="L55" s="14"/>
      <c r="M55" s="14"/>
      <c r="N55" s="14"/>
      <c r="O55" s="14"/>
      <c r="P55" s="14"/>
      <c r="Q55" s="14"/>
    </row>
    <row r="56" spans="1:17">
      <c r="A56" s="14" t="s">
        <v>51</v>
      </c>
      <c r="B56" s="14">
        <f>B51</f>
        <v>2891407</v>
      </c>
      <c r="C56" s="14">
        <f t="shared" ref="C56:I56" si="11">C51</f>
        <v>3744221</v>
      </c>
      <c r="D56" s="14"/>
      <c r="E56" s="14">
        <f t="shared" si="11"/>
        <v>2117212</v>
      </c>
      <c r="F56" s="14">
        <f t="shared" si="11"/>
        <v>1982402</v>
      </c>
      <c r="G56" s="14">
        <f t="shared" si="11"/>
        <v>-3313429</v>
      </c>
      <c r="H56" s="14"/>
      <c r="I56" s="14">
        <f t="shared" si="11"/>
        <v>-4012207</v>
      </c>
      <c r="J56" s="14"/>
      <c r="K56" s="14"/>
      <c r="L56" s="14"/>
      <c r="M56" s="14"/>
      <c r="N56" s="14"/>
      <c r="O56" s="14"/>
      <c r="P56" s="14"/>
      <c r="Q56" s="14"/>
    </row>
    <row r="57" spans="1:17">
      <c r="A57" s="14" t="s">
        <v>52</v>
      </c>
      <c r="B57" s="14"/>
      <c r="C57" s="14"/>
      <c r="D57" s="14"/>
      <c r="E57" s="14"/>
      <c r="F57" s="14"/>
      <c r="G57" s="14">
        <v>-3000000</v>
      </c>
      <c r="H57" s="14"/>
      <c r="I57" s="14"/>
      <c r="J57" s="14"/>
      <c r="K57" s="14"/>
      <c r="L57" s="14"/>
      <c r="M57" s="14"/>
      <c r="N57" s="14"/>
      <c r="O57" s="14"/>
      <c r="P57" s="14"/>
      <c r="Q57" s="14"/>
    </row>
    <row r="58" spans="1:17" ht="13" thickBot="1">
      <c r="A58" s="14" t="s">
        <v>53</v>
      </c>
      <c r="B58" s="17">
        <f>SUM(B55:B57)</f>
        <v>1691407</v>
      </c>
      <c r="C58" s="17">
        <f>SUM(C55:C57)</f>
        <v>5435628</v>
      </c>
      <c r="D58" s="17"/>
      <c r="E58" s="17">
        <f t="shared" ref="E58:I58" si="12">SUM(E55:E57)</f>
        <v>7552840</v>
      </c>
      <c r="F58" s="17">
        <f t="shared" si="12"/>
        <v>9535242</v>
      </c>
      <c r="G58" s="17">
        <f t="shared" si="12"/>
        <v>3221813</v>
      </c>
      <c r="H58" s="17"/>
      <c r="I58" s="17">
        <f t="shared" si="12"/>
        <v>-790394</v>
      </c>
      <c r="J58" s="14"/>
    </row>
    <row r="59" spans="1:17" ht="13" thickTop="1">
      <c r="B59" s="8"/>
      <c r="C59" s="8"/>
      <c r="D59" s="8"/>
      <c r="E59" s="8"/>
      <c r="F59" s="8"/>
      <c r="G59" s="8"/>
      <c r="H59" s="8"/>
      <c r="I59" s="8"/>
      <c r="J59" s="8"/>
    </row>
    <row r="60" spans="1:17">
      <c r="A60" s="2" t="s">
        <v>17</v>
      </c>
      <c r="B60" s="8"/>
      <c r="C60" s="8"/>
      <c r="D60" s="8"/>
      <c r="E60" s="8"/>
      <c r="F60" s="8"/>
      <c r="G60" s="8"/>
      <c r="H60" s="8"/>
      <c r="I60" s="8"/>
      <c r="J60" s="8"/>
    </row>
    <row r="61" spans="1:17">
      <c r="A61" s="2" t="s">
        <v>54</v>
      </c>
      <c r="B61" s="8"/>
      <c r="C61" s="8"/>
      <c r="D61" s="8"/>
      <c r="E61" s="8"/>
      <c r="F61" s="8"/>
      <c r="G61" s="8"/>
      <c r="H61" s="8"/>
      <c r="I61" s="8"/>
      <c r="J61" s="8"/>
    </row>
    <row r="62" spans="1:17">
      <c r="A62" s="14" t="s">
        <v>55</v>
      </c>
      <c r="B62" s="8"/>
      <c r="C62" s="8"/>
      <c r="D62" s="8"/>
      <c r="E62" s="8"/>
      <c r="F62" s="8"/>
      <c r="G62" s="8"/>
      <c r="H62" s="8"/>
      <c r="I62" s="8"/>
      <c r="J62" s="8"/>
    </row>
    <row r="63" spans="1:17">
      <c r="A63" s="2" t="s">
        <v>56</v>
      </c>
      <c r="B63" s="8"/>
      <c r="C63" s="8"/>
      <c r="D63" s="8"/>
      <c r="E63" s="8"/>
      <c r="F63" s="8"/>
      <c r="G63" s="8"/>
      <c r="H63" s="8"/>
      <c r="I63" s="8"/>
      <c r="J63" s="8"/>
    </row>
    <row r="64" spans="1:17">
      <c r="A64" s="2" t="s">
        <v>57</v>
      </c>
      <c r="B64" s="8"/>
      <c r="C64" s="8"/>
      <c r="D64" s="8"/>
      <c r="E64" s="8"/>
      <c r="F64" s="8"/>
      <c r="G64" s="8"/>
      <c r="H64" s="8"/>
      <c r="I64" s="8"/>
      <c r="J64" s="8"/>
    </row>
    <row r="65" spans="1:10">
      <c r="B65" s="8"/>
      <c r="C65" s="8"/>
      <c r="D65" s="8"/>
      <c r="E65" s="8"/>
      <c r="F65" s="8"/>
      <c r="G65" s="8"/>
      <c r="H65" s="8"/>
      <c r="I65" s="10"/>
      <c r="J65" s="10"/>
    </row>
    <row r="66" spans="1:10">
      <c r="A66" s="3" t="s">
        <v>58</v>
      </c>
      <c r="B66" s="18" t="s">
        <v>3</v>
      </c>
      <c r="C66" s="18" t="s">
        <v>4</v>
      </c>
      <c r="D66" s="18"/>
      <c r="E66" s="18" t="s">
        <v>5</v>
      </c>
      <c r="F66" s="18" t="s">
        <v>6</v>
      </c>
      <c r="G66" s="18" t="s">
        <v>7</v>
      </c>
      <c r="H66" s="18"/>
      <c r="I66" s="19"/>
      <c r="J66" s="19"/>
    </row>
    <row r="67" spans="1:10">
      <c r="A67" s="1"/>
      <c r="B67" s="18" t="s">
        <v>9</v>
      </c>
      <c r="C67" s="18" t="s">
        <v>9</v>
      </c>
      <c r="D67" s="18"/>
      <c r="E67" s="18" t="s">
        <v>9</v>
      </c>
      <c r="F67" s="18" t="s">
        <v>9</v>
      </c>
      <c r="G67" s="18" t="s">
        <v>9</v>
      </c>
      <c r="H67" s="18"/>
      <c r="I67" s="19"/>
      <c r="J67" s="19"/>
    </row>
    <row r="68" spans="1:10">
      <c r="A68" s="1" t="s">
        <v>59</v>
      </c>
      <c r="B68" s="8"/>
      <c r="C68" s="8"/>
      <c r="D68" s="8"/>
      <c r="E68" s="8"/>
      <c r="F68" s="8"/>
      <c r="G68" s="8"/>
      <c r="H68" s="8"/>
      <c r="I68" s="10"/>
      <c r="J68" s="10"/>
    </row>
    <row r="69" spans="1:10">
      <c r="A69" s="2" t="s">
        <v>60</v>
      </c>
      <c r="B69" s="8"/>
      <c r="C69" s="8"/>
      <c r="D69" s="8"/>
      <c r="E69" s="8"/>
      <c r="F69" s="8"/>
      <c r="G69" s="8"/>
      <c r="H69" s="8"/>
      <c r="I69" s="10"/>
      <c r="J69" s="10"/>
    </row>
    <row r="70" spans="1:10">
      <c r="B70" s="8"/>
      <c r="C70" s="8"/>
      <c r="D70" s="8"/>
      <c r="E70" s="8"/>
      <c r="F70" s="8"/>
      <c r="G70" s="8"/>
      <c r="H70" s="8"/>
      <c r="I70" s="10"/>
      <c r="J70" s="10"/>
    </row>
    <row r="71" spans="1:10">
      <c r="A71" s="2" t="s">
        <v>61</v>
      </c>
      <c r="B71" s="8">
        <v>2068874</v>
      </c>
      <c r="C71" s="8">
        <v>2905845</v>
      </c>
      <c r="D71" s="8"/>
      <c r="E71" s="8">
        <v>2788162</v>
      </c>
      <c r="F71" s="8">
        <v>5912423</v>
      </c>
      <c r="G71" s="8">
        <v>0</v>
      </c>
      <c r="H71" s="8"/>
      <c r="I71" s="10"/>
      <c r="J71" s="10"/>
    </row>
    <row r="72" spans="1:10">
      <c r="A72" s="2" t="s">
        <v>62</v>
      </c>
      <c r="B72" s="8">
        <v>2175355</v>
      </c>
      <c r="C72" s="8">
        <v>3115350</v>
      </c>
      <c r="D72" s="8"/>
      <c r="E72" s="8">
        <v>2846787</v>
      </c>
      <c r="F72" s="8">
        <v>3049980</v>
      </c>
      <c r="G72" s="8">
        <v>2041032</v>
      </c>
      <c r="H72" s="8"/>
      <c r="I72" s="10"/>
      <c r="J72" s="10"/>
    </row>
    <row r="73" spans="1:10">
      <c r="A73" s="2" t="s">
        <v>63</v>
      </c>
      <c r="B73" s="8">
        <v>0</v>
      </c>
      <c r="C73" s="8">
        <v>0</v>
      </c>
      <c r="D73" s="8"/>
      <c r="E73" s="8">
        <v>697289</v>
      </c>
      <c r="F73" s="8">
        <v>57776</v>
      </c>
      <c r="G73" s="8">
        <v>1916071</v>
      </c>
      <c r="H73" s="8"/>
      <c r="I73" s="10"/>
      <c r="J73" s="10"/>
    </row>
    <row r="74" spans="1:10">
      <c r="A74" s="2" t="s">
        <v>64</v>
      </c>
      <c r="B74" s="8">
        <v>100000</v>
      </c>
      <c r="C74" s="8">
        <v>100000</v>
      </c>
      <c r="D74" s="8"/>
      <c r="E74" s="8">
        <v>100000</v>
      </c>
      <c r="F74" s="8">
        <v>100000</v>
      </c>
      <c r="G74" s="8">
        <v>100000</v>
      </c>
      <c r="H74" s="8"/>
      <c r="I74" s="10"/>
      <c r="J74" s="10"/>
    </row>
    <row r="75" spans="1:10">
      <c r="A75" s="2" t="s">
        <v>65</v>
      </c>
      <c r="B75" s="8"/>
      <c r="C75" s="8"/>
      <c r="D75" s="8"/>
      <c r="E75" s="8">
        <v>50000</v>
      </c>
      <c r="F75" s="8">
        <v>60000</v>
      </c>
      <c r="G75" s="8">
        <v>70000</v>
      </c>
      <c r="H75" s="8"/>
      <c r="I75" s="10"/>
      <c r="J75" s="10"/>
    </row>
    <row r="76" spans="1:10">
      <c r="A76" s="2" t="s">
        <v>66</v>
      </c>
      <c r="B76" s="12">
        <f>SUM(B71:B75)</f>
        <v>4344229</v>
      </c>
      <c r="C76" s="12">
        <f t="shared" ref="C76:G76" si="13">SUM(C71:C75)</f>
        <v>6121195</v>
      </c>
      <c r="D76" s="12"/>
      <c r="E76" s="12">
        <f t="shared" si="13"/>
        <v>6482238</v>
      </c>
      <c r="F76" s="12">
        <f t="shared" si="13"/>
        <v>9180179</v>
      </c>
      <c r="G76" s="12">
        <f t="shared" si="13"/>
        <v>4127103</v>
      </c>
      <c r="H76" s="10"/>
      <c r="I76" s="10"/>
      <c r="J76" s="10"/>
    </row>
    <row r="77" spans="1:10">
      <c r="B77" s="8"/>
      <c r="C77" s="8"/>
      <c r="D77" s="8"/>
      <c r="E77" s="8"/>
      <c r="F77" s="8"/>
      <c r="G77" s="8"/>
      <c r="H77" s="8"/>
      <c r="I77" s="10"/>
      <c r="J77" s="10"/>
    </row>
    <row r="78" spans="1:10">
      <c r="A78" s="2" t="s">
        <v>67</v>
      </c>
      <c r="B78" s="20">
        <v>7346000</v>
      </c>
      <c r="C78" s="20">
        <v>6842000</v>
      </c>
      <c r="D78" s="20"/>
      <c r="E78" s="20">
        <v>6388000</v>
      </c>
      <c r="F78" s="20">
        <v>5924000</v>
      </c>
      <c r="G78" s="20">
        <v>6970000</v>
      </c>
      <c r="H78" s="10"/>
      <c r="I78" s="10"/>
      <c r="J78" s="10"/>
    </row>
    <row r="79" spans="1:10">
      <c r="B79" s="8"/>
      <c r="C79" s="8"/>
      <c r="D79" s="8"/>
      <c r="E79" s="8"/>
      <c r="F79" s="8"/>
      <c r="G79" s="8"/>
      <c r="H79" s="8"/>
      <c r="I79" s="10"/>
      <c r="J79" s="10"/>
    </row>
    <row r="80" spans="1:10">
      <c r="A80" s="2" t="s">
        <v>68</v>
      </c>
      <c r="B80" s="8"/>
      <c r="C80" s="8"/>
      <c r="D80" s="8"/>
      <c r="E80" s="8">
        <v>2500000</v>
      </c>
      <c r="F80" s="8">
        <v>2500000</v>
      </c>
      <c r="G80" s="8">
        <v>2500000</v>
      </c>
      <c r="H80" s="8"/>
      <c r="I80" s="10"/>
      <c r="J80" s="10"/>
    </row>
    <row r="81" spans="1:10">
      <c r="A81" s="2" t="s">
        <v>69</v>
      </c>
      <c r="B81" s="8"/>
      <c r="C81" s="8"/>
      <c r="D81" s="8"/>
      <c r="E81" s="8"/>
      <c r="F81" s="8">
        <v>-136000</v>
      </c>
      <c r="G81" s="8">
        <v>-272000</v>
      </c>
      <c r="H81" s="8"/>
      <c r="I81" s="10"/>
      <c r="J81" s="10"/>
    </row>
    <row r="82" spans="1:10">
      <c r="A82" s="2" t="s">
        <v>70</v>
      </c>
      <c r="B82" s="8"/>
      <c r="C82" s="8"/>
      <c r="D82" s="8"/>
      <c r="E82" s="12">
        <f>SUM(E80:E81)</f>
        <v>2500000</v>
      </c>
      <c r="F82" s="12">
        <f t="shared" ref="F82:G82" si="14">SUM(F80:F81)</f>
        <v>2364000</v>
      </c>
      <c r="G82" s="12">
        <f t="shared" si="14"/>
        <v>2228000</v>
      </c>
      <c r="H82" s="10"/>
      <c r="I82" s="10"/>
      <c r="J82" s="10"/>
    </row>
    <row r="83" spans="1:10">
      <c r="B83" s="8"/>
      <c r="C83" s="8"/>
      <c r="D83" s="8"/>
      <c r="E83" s="8"/>
      <c r="F83" s="8"/>
      <c r="G83" s="8"/>
      <c r="H83" s="8"/>
      <c r="I83" s="10"/>
      <c r="J83" s="10"/>
    </row>
    <row r="84" spans="1:10" ht="13" thickBot="1">
      <c r="A84" s="2" t="s">
        <v>71</v>
      </c>
      <c r="B84" s="21">
        <f>B76+B78+B82</f>
        <v>11690229</v>
      </c>
      <c r="C84" s="21">
        <f t="shared" ref="C84:G84" si="15">C76+C78+C82</f>
        <v>12963195</v>
      </c>
      <c r="D84" s="21"/>
      <c r="E84" s="21">
        <f t="shared" si="15"/>
        <v>15370238</v>
      </c>
      <c r="F84" s="21">
        <f t="shared" si="15"/>
        <v>17468179</v>
      </c>
      <c r="G84" s="21">
        <f t="shared" si="15"/>
        <v>13325103</v>
      </c>
      <c r="H84" s="10"/>
      <c r="I84" s="10"/>
      <c r="J84" s="10"/>
    </row>
    <row r="85" spans="1:10" ht="13" thickTop="1">
      <c r="B85" s="8"/>
      <c r="C85" s="8"/>
      <c r="D85" s="8"/>
      <c r="E85" s="8"/>
      <c r="F85" s="8"/>
      <c r="G85" s="8"/>
      <c r="H85" s="8"/>
      <c r="I85" s="10"/>
      <c r="J85" s="10"/>
    </row>
    <row r="86" spans="1:10">
      <c r="A86" s="1" t="s">
        <v>72</v>
      </c>
      <c r="B86" s="8"/>
      <c r="C86" s="8"/>
      <c r="D86" s="8"/>
      <c r="E86" s="8"/>
      <c r="F86" s="8"/>
      <c r="G86" s="8"/>
      <c r="H86" s="8"/>
      <c r="I86" s="10"/>
      <c r="J86" s="10"/>
    </row>
    <row r="87" spans="1:10">
      <c r="A87" s="2" t="s">
        <v>73</v>
      </c>
      <c r="B87" s="8"/>
      <c r="C87" s="8"/>
      <c r="D87" s="8"/>
      <c r="E87" s="8"/>
      <c r="F87" s="8"/>
      <c r="G87" s="8"/>
      <c r="H87" s="8"/>
      <c r="I87" s="10"/>
      <c r="J87" s="10"/>
    </row>
    <row r="88" spans="1:10">
      <c r="A88" s="2" t="s">
        <v>74</v>
      </c>
      <c r="B88" s="8"/>
      <c r="C88" s="8"/>
      <c r="D88" s="8"/>
      <c r="E88" s="8"/>
      <c r="F88" s="8"/>
      <c r="G88" s="8">
        <v>2553564</v>
      </c>
      <c r="H88" s="8"/>
      <c r="I88" s="10"/>
      <c r="J88" s="10"/>
    </row>
    <row r="89" spans="1:10">
      <c r="A89" s="2" t="s">
        <v>75</v>
      </c>
      <c r="B89" s="8">
        <v>759648</v>
      </c>
      <c r="C89" s="8">
        <v>1162075</v>
      </c>
      <c r="D89" s="8"/>
      <c r="E89" s="8">
        <v>1117398</v>
      </c>
      <c r="F89" s="8">
        <v>1232937</v>
      </c>
      <c r="G89" s="8">
        <v>849726</v>
      </c>
      <c r="H89" s="8"/>
      <c r="I89" s="10"/>
      <c r="J89" s="10"/>
    </row>
    <row r="90" spans="1:10">
      <c r="A90" s="2" t="s">
        <v>76</v>
      </c>
      <c r="B90" s="8">
        <v>1239174</v>
      </c>
      <c r="C90" s="8">
        <v>365492</v>
      </c>
      <c r="D90" s="8"/>
      <c r="E90" s="8">
        <v>0</v>
      </c>
      <c r="F90" s="8">
        <v>0</v>
      </c>
      <c r="G90" s="8">
        <v>0</v>
      </c>
      <c r="H90" s="8"/>
      <c r="I90" s="10"/>
      <c r="J90" s="10"/>
    </row>
    <row r="91" spans="1:10">
      <c r="A91" s="2" t="s">
        <v>77</v>
      </c>
      <c r="B91" s="8">
        <v>2000000</v>
      </c>
      <c r="C91" s="8">
        <v>1000000</v>
      </c>
      <c r="D91" s="8"/>
      <c r="E91" s="8">
        <v>0</v>
      </c>
      <c r="F91" s="8">
        <v>0</v>
      </c>
      <c r="G91" s="8">
        <v>0</v>
      </c>
      <c r="H91" s="8"/>
      <c r="I91" s="10"/>
      <c r="J91" s="10"/>
    </row>
    <row r="92" spans="1:10">
      <c r="A92" s="2" t="s">
        <v>78</v>
      </c>
      <c r="B92" s="13">
        <f>SUM(B88:B91)</f>
        <v>3998822</v>
      </c>
      <c r="C92" s="13">
        <f t="shared" ref="C92:G92" si="16">SUM(C88:C91)</f>
        <v>2527567</v>
      </c>
      <c r="D92" s="13"/>
      <c r="E92" s="13">
        <f t="shared" si="16"/>
        <v>1117398</v>
      </c>
      <c r="F92" s="13">
        <f t="shared" si="16"/>
        <v>1232937</v>
      </c>
      <c r="G92" s="13">
        <f t="shared" si="16"/>
        <v>3403290</v>
      </c>
      <c r="H92" s="10"/>
      <c r="I92" s="10"/>
      <c r="J92" s="10"/>
    </row>
    <row r="93" spans="1:10">
      <c r="B93" s="8"/>
      <c r="C93" s="8"/>
      <c r="D93" s="8"/>
      <c r="E93" s="8"/>
      <c r="F93" s="8"/>
      <c r="G93" s="8"/>
      <c r="H93" s="8"/>
      <c r="I93" s="10"/>
      <c r="J93" s="10"/>
    </row>
    <row r="94" spans="1:10">
      <c r="A94" s="2" t="s">
        <v>79</v>
      </c>
      <c r="B94" s="8"/>
      <c r="C94" s="8"/>
      <c r="D94" s="8"/>
      <c r="E94" s="8">
        <v>1700000</v>
      </c>
      <c r="F94" s="8">
        <v>1700000</v>
      </c>
      <c r="G94" s="8">
        <v>1700000</v>
      </c>
      <c r="H94" s="8"/>
      <c r="I94" s="10"/>
      <c r="J94" s="10"/>
    </row>
    <row r="95" spans="1:10">
      <c r="A95" s="2" t="s">
        <v>80</v>
      </c>
      <c r="B95" s="8">
        <v>1000000</v>
      </c>
      <c r="C95" s="8">
        <v>0</v>
      </c>
      <c r="D95" s="8"/>
      <c r="E95" s="8"/>
      <c r="F95" s="8"/>
      <c r="G95" s="8"/>
      <c r="H95" s="8"/>
      <c r="I95" s="10"/>
      <c r="J95" s="10"/>
    </row>
    <row r="96" spans="1:10">
      <c r="A96" s="2" t="s">
        <v>81</v>
      </c>
      <c r="B96" s="12">
        <f>SUM(B92:B95)</f>
        <v>4998822</v>
      </c>
      <c r="C96" s="12">
        <f t="shared" ref="C96:G96" si="17">SUM(C92:C95)</f>
        <v>2527567</v>
      </c>
      <c r="D96" s="12"/>
      <c r="E96" s="12">
        <f t="shared" si="17"/>
        <v>2817398</v>
      </c>
      <c r="F96" s="12">
        <f t="shared" si="17"/>
        <v>2932937</v>
      </c>
      <c r="G96" s="12">
        <f t="shared" si="17"/>
        <v>5103290</v>
      </c>
      <c r="H96" s="10"/>
      <c r="I96" s="10"/>
      <c r="J96" s="10"/>
    </row>
    <row r="97" spans="1:10">
      <c r="B97" s="8"/>
      <c r="C97" s="8"/>
      <c r="D97" s="8"/>
      <c r="E97" s="8"/>
      <c r="F97" s="8"/>
      <c r="G97" s="8"/>
      <c r="H97" s="8"/>
      <c r="I97" s="10"/>
      <c r="J97" s="10"/>
    </row>
    <row r="98" spans="1:10">
      <c r="A98" s="2" t="s">
        <v>82</v>
      </c>
      <c r="B98" s="8"/>
      <c r="C98" s="8"/>
      <c r="D98" s="8"/>
      <c r="E98" s="8"/>
      <c r="F98" s="8"/>
      <c r="G98" s="8"/>
      <c r="H98" s="8"/>
      <c r="I98" s="10"/>
      <c r="J98" s="10"/>
    </row>
    <row r="99" spans="1:10">
      <c r="A99" s="2" t="s">
        <v>83</v>
      </c>
      <c r="B99" s="8">
        <v>5000000</v>
      </c>
      <c r="C99" s="8">
        <v>5000000</v>
      </c>
      <c r="D99" s="8"/>
      <c r="E99" s="8">
        <v>5000000</v>
      </c>
      <c r="F99" s="8">
        <v>5000000</v>
      </c>
      <c r="G99" s="8">
        <v>5000000</v>
      </c>
      <c r="H99" s="8"/>
      <c r="I99" s="10"/>
      <c r="J99" s="10"/>
    </row>
    <row r="100" spans="1:10">
      <c r="A100" s="2" t="s">
        <v>49</v>
      </c>
      <c r="B100" s="8">
        <v>1691407</v>
      </c>
      <c r="C100" s="8">
        <v>5435628</v>
      </c>
      <c r="D100" s="8"/>
      <c r="E100" s="8">
        <v>7552840</v>
      </c>
      <c r="F100" s="8">
        <v>9535242</v>
      </c>
      <c r="G100" s="8">
        <v>3221813</v>
      </c>
      <c r="H100" s="8"/>
      <c r="I100" s="10"/>
      <c r="J100" s="10"/>
    </row>
    <row r="101" spans="1:10">
      <c r="A101" s="2" t="s">
        <v>84</v>
      </c>
      <c r="B101" s="12">
        <f>SUM(B99:B100)</f>
        <v>6691407</v>
      </c>
      <c r="C101" s="12">
        <f t="shared" ref="C101:G101" si="18">SUM(C99:C100)</f>
        <v>10435628</v>
      </c>
      <c r="D101" s="12"/>
      <c r="E101" s="12">
        <f t="shared" si="18"/>
        <v>12552840</v>
      </c>
      <c r="F101" s="12">
        <f t="shared" si="18"/>
        <v>14535242</v>
      </c>
      <c r="G101" s="12">
        <f t="shared" si="18"/>
        <v>8221813</v>
      </c>
      <c r="H101" s="10"/>
      <c r="I101" s="10"/>
      <c r="J101" s="10"/>
    </row>
    <row r="102" spans="1:10" ht="13" thickBot="1">
      <c r="A102" s="2" t="s">
        <v>85</v>
      </c>
      <c r="B102" s="15">
        <f>B96+B101</f>
        <v>11690229</v>
      </c>
      <c r="C102" s="15">
        <f t="shared" ref="C102:G102" si="19">C96+C101</f>
        <v>12963195</v>
      </c>
      <c r="D102" s="15"/>
      <c r="E102" s="15">
        <f t="shared" si="19"/>
        <v>15370238</v>
      </c>
      <c r="F102" s="15">
        <f t="shared" si="19"/>
        <v>17468179</v>
      </c>
      <c r="G102" s="15">
        <f t="shared" si="19"/>
        <v>13325103</v>
      </c>
      <c r="H102" s="10"/>
      <c r="I102" s="10"/>
      <c r="J102" s="10"/>
    </row>
    <row r="103" spans="1:10" ht="13" thickTop="1">
      <c r="B103" s="8"/>
      <c r="C103" s="8"/>
      <c r="D103" s="8"/>
      <c r="E103" s="8"/>
      <c r="F103" s="8"/>
      <c r="G103" s="8"/>
      <c r="H103" s="8"/>
      <c r="I103" s="10"/>
      <c r="J103" s="10"/>
    </row>
    <row r="104" spans="1:10">
      <c r="B104" s="22">
        <f>+B102-B84</f>
        <v>0</v>
      </c>
      <c r="C104" s="22">
        <f t="shared" ref="C104:G104" si="20">+C102-C84</f>
        <v>0</v>
      </c>
      <c r="D104" s="22"/>
      <c r="E104" s="22">
        <f t="shared" si="20"/>
        <v>0</v>
      </c>
      <c r="F104" s="22">
        <f t="shared" si="20"/>
        <v>0</v>
      </c>
      <c r="G104" s="22">
        <f t="shared" si="20"/>
        <v>0</v>
      </c>
      <c r="I104" s="23"/>
      <c r="J104" s="23"/>
    </row>
    <row r="105" spans="1:10">
      <c r="I105" s="23"/>
      <c r="J105" s="23"/>
    </row>
    <row r="106" spans="1:10">
      <c r="I106" s="23"/>
      <c r="J106" s="23"/>
    </row>
    <row r="107" spans="1:10">
      <c r="I107" s="23"/>
      <c r="J107" s="23"/>
    </row>
    <row r="108" spans="1:10">
      <c r="I108" s="23"/>
      <c r="J108" s="23"/>
    </row>
  </sheetData>
  <mergeCells count="1">
    <mergeCell ref="B4:G4"/>
  </mergeCells>
  <phoneticPr fontId="5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2016-12-11T15:33:32Z</cp:lastPrinted>
  <dcterms:created xsi:type="dcterms:W3CDTF">2016-12-11T15:32:22Z</dcterms:created>
  <dcterms:modified xsi:type="dcterms:W3CDTF">2016-12-11T15:34:42Z</dcterms:modified>
</cp:coreProperties>
</file>