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Vojislav\Desktop\Requests\"/>
    </mc:Choice>
  </mc:AlternateContent>
  <bookViews>
    <workbookView xWindow="0" yWindow="0" windowWidth="20490" windowHeight="7665"/>
  </bookViews>
  <sheets>
    <sheet name="Financials" sheetId="1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Z71" i="1" l="1"/>
  <c r="Z70" i="1"/>
  <c r="Z69" i="1"/>
  <c r="Z68" i="1"/>
  <c r="Z67" i="1"/>
  <c r="Z66" i="1"/>
  <c r="Z65" i="1"/>
  <c r="Z64" i="1"/>
  <c r="Z62" i="1"/>
  <c r="Z61" i="1"/>
  <c r="Z60" i="1"/>
  <c r="Z59" i="1"/>
  <c r="Z58" i="1"/>
  <c r="Z57" i="1"/>
  <c r="Z56" i="1"/>
  <c r="Z55" i="1"/>
  <c r="Z54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29" i="1"/>
  <c r="Z28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8" i="1"/>
  <c r="Z7" i="1"/>
  <c r="Z6" i="1"/>
  <c r="Z5" i="1"/>
  <c r="M71" i="1"/>
  <c r="M70" i="1"/>
  <c r="M69" i="1"/>
  <c r="M68" i="1"/>
  <c r="M67" i="1"/>
  <c r="M66" i="1"/>
  <c r="M65" i="1"/>
  <c r="M64" i="1"/>
  <c r="M62" i="1"/>
  <c r="M61" i="1"/>
  <c r="M60" i="1"/>
  <c r="M59" i="1"/>
  <c r="M58" i="1"/>
  <c r="M57" i="1"/>
  <c r="M56" i="1"/>
  <c r="M55" i="1"/>
  <c r="M54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W39" i="1"/>
  <c r="M38" i="1"/>
  <c r="M37" i="1"/>
  <c r="M36" i="1"/>
  <c r="M35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8" i="1"/>
  <c r="M7" i="1"/>
  <c r="M6" i="1"/>
  <c r="M5" i="1"/>
  <c r="AH43" i="1"/>
  <c r="AG43" i="1"/>
  <c r="AF43" i="1"/>
  <c r="AE43" i="1"/>
  <c r="AD43" i="1"/>
  <c r="AC43" i="1"/>
  <c r="AB43" i="1"/>
  <c r="V43" i="1"/>
  <c r="U43" i="1"/>
  <c r="T43" i="1"/>
  <c r="S43" i="1"/>
  <c r="R43" i="1"/>
  <c r="Q43" i="1"/>
  <c r="P43" i="1"/>
  <c r="O43" i="1"/>
  <c r="AH39" i="1"/>
  <c r="AG39" i="1"/>
  <c r="AF39" i="1"/>
  <c r="AE39" i="1"/>
  <c r="AD39" i="1"/>
  <c r="AC39" i="1"/>
  <c r="AB39" i="1"/>
  <c r="AA39" i="1"/>
  <c r="V39" i="1"/>
  <c r="U39" i="1"/>
  <c r="T39" i="1"/>
  <c r="S39" i="1"/>
  <c r="R39" i="1"/>
  <c r="Q39" i="1"/>
  <c r="P39" i="1"/>
  <c r="O39" i="1"/>
  <c r="N39" i="1"/>
  <c r="X39" i="1"/>
  <c r="AJ39" i="1"/>
  <c r="AA43" i="1"/>
  <c r="AJ43" i="1"/>
  <c r="N43" i="1"/>
  <c r="AI39" i="1"/>
  <c r="AH29" i="1"/>
  <c r="AG29" i="1"/>
  <c r="AF29" i="1"/>
  <c r="AE29" i="1"/>
  <c r="AD29" i="1"/>
  <c r="AC29" i="1"/>
  <c r="AB29" i="1"/>
  <c r="AA29" i="1"/>
  <c r="AH28" i="1"/>
  <c r="AG28" i="1"/>
  <c r="AF28" i="1"/>
  <c r="AE28" i="1"/>
  <c r="AD28" i="1"/>
  <c r="AC28" i="1"/>
  <c r="AB28" i="1"/>
  <c r="AA28" i="1"/>
  <c r="AJ28" i="1"/>
  <c r="AH22" i="1"/>
  <c r="AG22" i="1"/>
  <c r="AF22" i="1"/>
  <c r="AA22" i="1"/>
  <c r="AH21" i="1"/>
  <c r="AG21" i="1"/>
  <c r="AF21" i="1"/>
  <c r="AE21" i="1"/>
  <c r="AD21" i="1"/>
  <c r="AC21" i="1"/>
  <c r="AB21" i="1"/>
  <c r="AA21" i="1"/>
  <c r="AJ21" i="1"/>
  <c r="AA20" i="1"/>
  <c r="AH19" i="1"/>
  <c r="AG19" i="1"/>
  <c r="AF19" i="1"/>
  <c r="AE19" i="1"/>
  <c r="AD19" i="1"/>
  <c r="AC19" i="1"/>
  <c r="AB19" i="1"/>
  <c r="AI19" i="1"/>
  <c r="AA19" i="1"/>
  <c r="AA18" i="1"/>
  <c r="AH17" i="1"/>
  <c r="AG17" i="1"/>
  <c r="AF17" i="1"/>
  <c r="AE17" i="1"/>
  <c r="AD17" i="1"/>
  <c r="AC17" i="1"/>
  <c r="AJ17" i="1"/>
  <c r="AB17" i="1"/>
  <c r="AA17" i="1"/>
  <c r="AA16" i="1"/>
  <c r="AA15" i="1"/>
  <c r="AH14" i="1"/>
  <c r="AG14" i="1"/>
  <c r="AF14" i="1"/>
  <c r="AE14" i="1"/>
  <c r="AD14" i="1"/>
  <c r="AC14" i="1"/>
  <c r="AB14" i="1"/>
  <c r="AA14" i="1"/>
  <c r="AI14" i="1"/>
  <c r="AH13" i="1"/>
  <c r="AG13" i="1"/>
  <c r="AF13" i="1"/>
  <c r="AE13" i="1"/>
  <c r="AD13" i="1"/>
  <c r="AC13" i="1"/>
  <c r="AB13" i="1"/>
  <c r="AA13" i="1"/>
  <c r="AJ13" i="1"/>
  <c r="AH12" i="1"/>
  <c r="AG12" i="1"/>
  <c r="AF12" i="1"/>
  <c r="AE12" i="1"/>
  <c r="AD12" i="1"/>
  <c r="AC12" i="1"/>
  <c r="AB12" i="1"/>
  <c r="AA12" i="1"/>
  <c r="AI12" i="1"/>
  <c r="AH11" i="1"/>
  <c r="AG11" i="1"/>
  <c r="AF11" i="1"/>
  <c r="AE11" i="1"/>
  <c r="AD11" i="1"/>
  <c r="AC11" i="1"/>
  <c r="AB11" i="1"/>
  <c r="AA11" i="1"/>
  <c r="AH10" i="1"/>
  <c r="AG10" i="1"/>
  <c r="AF10" i="1"/>
  <c r="AE10" i="1"/>
  <c r="AD10" i="1"/>
  <c r="AC10" i="1"/>
  <c r="AB10" i="1"/>
  <c r="AA10" i="1"/>
  <c r="AA8" i="1"/>
  <c r="AH7" i="1"/>
  <c r="AG7" i="1"/>
  <c r="AF7" i="1"/>
  <c r="AE7" i="1"/>
  <c r="AD7" i="1"/>
  <c r="AC7" i="1"/>
  <c r="AB7" i="1"/>
  <c r="AJ7" i="1"/>
  <c r="AA7" i="1"/>
  <c r="AH6" i="1"/>
  <c r="AG6" i="1"/>
  <c r="AF6" i="1"/>
  <c r="AE6" i="1"/>
  <c r="AD6" i="1"/>
  <c r="AC6" i="1"/>
  <c r="AB6" i="1"/>
  <c r="AA6" i="1"/>
  <c r="AH5" i="1"/>
  <c r="AG5" i="1"/>
  <c r="AF5" i="1"/>
  <c r="AE5" i="1"/>
  <c r="AD5" i="1"/>
  <c r="AC5" i="1"/>
  <c r="AB5" i="1"/>
  <c r="AA5" i="1"/>
  <c r="AH51" i="1"/>
  <c r="AG51" i="1"/>
  <c r="AF51" i="1"/>
  <c r="AE51" i="1"/>
  <c r="AD51" i="1"/>
  <c r="AC51" i="1"/>
  <c r="AB51" i="1"/>
  <c r="AA51" i="1"/>
  <c r="AH50" i="1"/>
  <c r="AG50" i="1"/>
  <c r="AF50" i="1"/>
  <c r="AE50" i="1"/>
  <c r="AD50" i="1"/>
  <c r="AC50" i="1"/>
  <c r="AB50" i="1"/>
  <c r="AJ50" i="1"/>
  <c r="AA50" i="1"/>
  <c r="AH49" i="1"/>
  <c r="AG49" i="1"/>
  <c r="AF49" i="1"/>
  <c r="AE49" i="1"/>
  <c r="AD49" i="1"/>
  <c r="AC49" i="1"/>
  <c r="AB49" i="1"/>
  <c r="AJ49" i="1"/>
  <c r="AA49" i="1"/>
  <c r="AH48" i="1"/>
  <c r="AG48" i="1"/>
  <c r="AF48" i="1"/>
  <c r="AE48" i="1"/>
  <c r="AD48" i="1"/>
  <c r="AC48" i="1"/>
  <c r="AB48" i="1"/>
  <c r="AJ48" i="1"/>
  <c r="AA48" i="1"/>
  <c r="AH47" i="1"/>
  <c r="AG47" i="1"/>
  <c r="AF47" i="1"/>
  <c r="AE47" i="1"/>
  <c r="AD47" i="1"/>
  <c r="AC47" i="1"/>
  <c r="AB47" i="1"/>
  <c r="AI47" i="1"/>
  <c r="AA47" i="1"/>
  <c r="AH46" i="1"/>
  <c r="AG46" i="1"/>
  <c r="AF46" i="1"/>
  <c r="AE46" i="1"/>
  <c r="AD46" i="1"/>
  <c r="AC46" i="1"/>
  <c r="AB46" i="1"/>
  <c r="AA46" i="1"/>
  <c r="AH45" i="1"/>
  <c r="AG45" i="1"/>
  <c r="AF45" i="1"/>
  <c r="AE45" i="1"/>
  <c r="AD45" i="1"/>
  <c r="AC45" i="1"/>
  <c r="AB45" i="1"/>
  <c r="AI45" i="1"/>
  <c r="AA45" i="1"/>
  <c r="AH44" i="1"/>
  <c r="AG44" i="1"/>
  <c r="AF44" i="1"/>
  <c r="AE44" i="1"/>
  <c r="AD44" i="1"/>
  <c r="AC44" i="1"/>
  <c r="AB44" i="1"/>
  <c r="AJ44" i="1"/>
  <c r="AA44" i="1"/>
  <c r="AH42" i="1"/>
  <c r="AG42" i="1"/>
  <c r="AF42" i="1"/>
  <c r="AE42" i="1"/>
  <c r="AD42" i="1"/>
  <c r="AC42" i="1"/>
  <c r="AB42" i="1"/>
  <c r="AJ42" i="1"/>
  <c r="AA42" i="1"/>
  <c r="AH41" i="1"/>
  <c r="AG41" i="1"/>
  <c r="AF41" i="1"/>
  <c r="AE41" i="1"/>
  <c r="AD41" i="1"/>
  <c r="AC41" i="1"/>
  <c r="AB41" i="1"/>
  <c r="AI41" i="1"/>
  <c r="AA41" i="1"/>
  <c r="AH40" i="1"/>
  <c r="AG40" i="1"/>
  <c r="AF40" i="1"/>
  <c r="AE40" i="1"/>
  <c r="AD40" i="1"/>
  <c r="AC40" i="1"/>
  <c r="AB40" i="1"/>
  <c r="AI40" i="1"/>
  <c r="AA40" i="1"/>
  <c r="AH38" i="1"/>
  <c r="AG38" i="1"/>
  <c r="AF38" i="1"/>
  <c r="AE38" i="1"/>
  <c r="AD38" i="1"/>
  <c r="AC38" i="1"/>
  <c r="AB38" i="1"/>
  <c r="AJ38" i="1"/>
  <c r="AA38" i="1"/>
  <c r="AH37" i="1"/>
  <c r="AG37" i="1"/>
  <c r="AF37" i="1"/>
  <c r="AE37" i="1"/>
  <c r="AD37" i="1"/>
  <c r="AC37" i="1"/>
  <c r="AB37" i="1"/>
  <c r="AJ37" i="1"/>
  <c r="AA37" i="1"/>
  <c r="AH36" i="1"/>
  <c r="AG36" i="1"/>
  <c r="AF36" i="1"/>
  <c r="AE36" i="1"/>
  <c r="AD36" i="1"/>
  <c r="AC36" i="1"/>
  <c r="AB36" i="1"/>
  <c r="AI36" i="1"/>
  <c r="AA36" i="1"/>
  <c r="AH35" i="1"/>
  <c r="AG35" i="1"/>
  <c r="AF35" i="1"/>
  <c r="AE35" i="1"/>
  <c r="AD35" i="1"/>
  <c r="AC35" i="1"/>
  <c r="AB35" i="1"/>
  <c r="AJ35" i="1"/>
  <c r="AA35" i="1"/>
  <c r="AH60" i="1"/>
  <c r="AG60" i="1"/>
  <c r="AF60" i="1"/>
  <c r="AE60" i="1"/>
  <c r="AD60" i="1"/>
  <c r="AC60" i="1"/>
  <c r="AB60" i="1"/>
  <c r="AJ60" i="1"/>
  <c r="AA60" i="1"/>
  <c r="AH59" i="1"/>
  <c r="AG59" i="1"/>
  <c r="AF59" i="1"/>
  <c r="AE59" i="1"/>
  <c r="AD59" i="1"/>
  <c r="AC59" i="1"/>
  <c r="AI59" i="1"/>
  <c r="AB59" i="1"/>
  <c r="AA59" i="1"/>
  <c r="AJ59" i="1"/>
  <c r="AH58" i="1"/>
  <c r="AG58" i="1"/>
  <c r="AF58" i="1"/>
  <c r="AE58" i="1"/>
  <c r="AD58" i="1"/>
  <c r="AI58" i="1"/>
  <c r="AC58" i="1"/>
  <c r="AB58" i="1"/>
  <c r="AA58" i="1"/>
  <c r="AH57" i="1"/>
  <c r="AG57" i="1"/>
  <c r="AF57" i="1"/>
  <c r="AE57" i="1"/>
  <c r="AD57" i="1"/>
  <c r="AC57" i="1"/>
  <c r="AB57" i="1"/>
  <c r="AA57" i="1"/>
  <c r="AI57" i="1"/>
  <c r="AH56" i="1"/>
  <c r="AG56" i="1"/>
  <c r="AF56" i="1"/>
  <c r="AE56" i="1"/>
  <c r="AD56" i="1"/>
  <c r="AC56" i="1"/>
  <c r="AB56" i="1"/>
  <c r="AA56" i="1"/>
  <c r="AI56" i="1"/>
  <c r="AH55" i="1"/>
  <c r="AG55" i="1"/>
  <c r="AF55" i="1"/>
  <c r="AE55" i="1"/>
  <c r="AD55" i="1"/>
  <c r="AC55" i="1"/>
  <c r="AB55" i="1"/>
  <c r="AJ55" i="1"/>
  <c r="AA55" i="1"/>
  <c r="AH54" i="1"/>
  <c r="AG54" i="1"/>
  <c r="AF54" i="1"/>
  <c r="AE54" i="1"/>
  <c r="AD54" i="1"/>
  <c r="AC54" i="1"/>
  <c r="AI54" i="1"/>
  <c r="AB54" i="1"/>
  <c r="AA54" i="1"/>
  <c r="AJ54" i="1"/>
  <c r="AH69" i="1"/>
  <c r="AG69" i="1"/>
  <c r="AF69" i="1"/>
  <c r="AE69" i="1"/>
  <c r="AD69" i="1"/>
  <c r="AC69" i="1"/>
  <c r="AB69" i="1"/>
  <c r="AI69" i="1"/>
  <c r="AA69" i="1"/>
  <c r="AJ69" i="1"/>
  <c r="AH67" i="1"/>
  <c r="AG67" i="1"/>
  <c r="AF67" i="1"/>
  <c r="AE67" i="1"/>
  <c r="AD67" i="1"/>
  <c r="AC67" i="1"/>
  <c r="AB67" i="1"/>
  <c r="AA67" i="1"/>
  <c r="AH66" i="1"/>
  <c r="AG66" i="1"/>
  <c r="AF66" i="1"/>
  <c r="AE66" i="1"/>
  <c r="AD66" i="1"/>
  <c r="AC66" i="1"/>
  <c r="AB66" i="1"/>
  <c r="AA66" i="1"/>
  <c r="AJ66" i="1"/>
  <c r="AH65" i="1"/>
  <c r="AG65" i="1"/>
  <c r="AF65" i="1"/>
  <c r="AE65" i="1"/>
  <c r="AD65" i="1"/>
  <c r="AC65" i="1"/>
  <c r="AB65" i="1"/>
  <c r="AA65" i="1"/>
  <c r="AH64" i="1"/>
  <c r="AG64" i="1"/>
  <c r="AF64" i="1"/>
  <c r="AE64" i="1"/>
  <c r="AD64" i="1"/>
  <c r="AC64" i="1"/>
  <c r="AB64" i="1"/>
  <c r="AA64" i="1"/>
  <c r="AJ64" i="1"/>
  <c r="AF62" i="1"/>
  <c r="AH61" i="1"/>
  <c r="AG61" i="1"/>
  <c r="AF61" i="1"/>
  <c r="AE61" i="1"/>
  <c r="AD61" i="1"/>
  <c r="AC61" i="1"/>
  <c r="AB61" i="1"/>
  <c r="AA61" i="1"/>
  <c r="N6" i="1"/>
  <c r="W6" i="1"/>
  <c r="O6" i="1"/>
  <c r="N7" i="1"/>
  <c r="O7" i="1"/>
  <c r="N8" i="1"/>
  <c r="X8" i="1"/>
  <c r="O8" i="1"/>
  <c r="N10" i="1"/>
  <c r="O10" i="1"/>
  <c r="N11" i="1"/>
  <c r="W11" i="1"/>
  <c r="O11" i="1"/>
  <c r="N12" i="1"/>
  <c r="O12" i="1"/>
  <c r="N13" i="1"/>
  <c r="W13" i="1"/>
  <c r="O13" i="1"/>
  <c r="N14" i="1"/>
  <c r="O14" i="1"/>
  <c r="N15" i="1"/>
  <c r="W15" i="1"/>
  <c r="O15" i="1"/>
  <c r="X15" i="1"/>
  <c r="N16" i="1"/>
  <c r="O16" i="1"/>
  <c r="N17" i="1"/>
  <c r="W17" i="1"/>
  <c r="O17" i="1"/>
  <c r="N18" i="1"/>
  <c r="O18" i="1"/>
  <c r="N19" i="1"/>
  <c r="X19" i="1"/>
  <c r="O19" i="1"/>
  <c r="W19" i="1"/>
  <c r="N20" i="1"/>
  <c r="O20" i="1"/>
  <c r="N21" i="1"/>
  <c r="O21" i="1"/>
  <c r="X21" i="1"/>
  <c r="N22" i="1"/>
  <c r="O22" i="1"/>
  <c r="N35" i="1"/>
  <c r="X35" i="1"/>
  <c r="O35" i="1"/>
  <c r="N36" i="1"/>
  <c r="O36" i="1"/>
  <c r="N37" i="1"/>
  <c r="O37" i="1"/>
  <c r="X37" i="1"/>
  <c r="N38" i="1"/>
  <c r="O38" i="1"/>
  <c r="N40" i="1"/>
  <c r="O40" i="1"/>
  <c r="X40" i="1"/>
  <c r="N41" i="1"/>
  <c r="O41" i="1"/>
  <c r="N42" i="1"/>
  <c r="W42" i="1"/>
  <c r="O42" i="1"/>
  <c r="N44" i="1"/>
  <c r="O44" i="1"/>
  <c r="N45" i="1"/>
  <c r="X45" i="1"/>
  <c r="O45" i="1"/>
  <c r="N46" i="1"/>
  <c r="O46" i="1"/>
  <c r="N47" i="1"/>
  <c r="W47" i="1"/>
  <c r="O47" i="1"/>
  <c r="N48" i="1"/>
  <c r="O48" i="1"/>
  <c r="N49" i="1"/>
  <c r="O49" i="1"/>
  <c r="X49" i="1"/>
  <c r="N50" i="1"/>
  <c r="O50" i="1"/>
  <c r="N51" i="1"/>
  <c r="W51" i="1"/>
  <c r="O51" i="1"/>
  <c r="X51" i="1"/>
  <c r="N54" i="1"/>
  <c r="O54" i="1"/>
  <c r="N55" i="1"/>
  <c r="X55" i="1"/>
  <c r="O55" i="1"/>
  <c r="N56" i="1"/>
  <c r="O56" i="1"/>
  <c r="N57" i="1"/>
  <c r="W57" i="1"/>
  <c r="O57" i="1"/>
  <c r="X57" i="1"/>
  <c r="N58" i="1"/>
  <c r="O58" i="1"/>
  <c r="N59" i="1"/>
  <c r="O59" i="1"/>
  <c r="W59" i="1"/>
  <c r="N60" i="1"/>
  <c r="O60" i="1"/>
  <c r="N61" i="1"/>
  <c r="X61" i="1"/>
  <c r="O61" i="1"/>
  <c r="N64" i="1"/>
  <c r="O64" i="1"/>
  <c r="N65" i="1"/>
  <c r="X65" i="1"/>
  <c r="O65" i="1"/>
  <c r="N66" i="1"/>
  <c r="O66" i="1"/>
  <c r="N67" i="1"/>
  <c r="W67" i="1"/>
  <c r="O67" i="1"/>
  <c r="X67" i="1"/>
  <c r="N69" i="1"/>
  <c r="O69" i="1"/>
  <c r="O5" i="1"/>
  <c r="N5" i="1"/>
  <c r="W5" i="1"/>
  <c r="AE62" i="1"/>
  <c r="AD62" i="1"/>
  <c r="AC62" i="1"/>
  <c r="O62" i="1"/>
  <c r="W62" i="1"/>
  <c r="AA62" i="1"/>
  <c r="AI62" i="1"/>
  <c r="AH68" i="1"/>
  <c r="AF68" i="1"/>
  <c r="AD68" i="1"/>
  <c r="N52" i="1"/>
  <c r="O52" i="1"/>
  <c r="AI43" i="1"/>
  <c r="W43" i="1"/>
  <c r="X43" i="1"/>
  <c r="AJ56" i="1"/>
  <c r="AJ57" i="1"/>
  <c r="AJ40" i="1"/>
  <c r="AJ45" i="1"/>
  <c r="AJ58" i="1"/>
  <c r="AJ11" i="1"/>
  <c r="AI28" i="1"/>
  <c r="AI35" i="1"/>
  <c r="AI42" i="1"/>
  <c r="AI46" i="1"/>
  <c r="AJ5" i="1"/>
  <c r="AJ6" i="1"/>
  <c r="AI13" i="1"/>
  <c r="AI17" i="1"/>
  <c r="AJ29" i="1"/>
  <c r="AJ36" i="1"/>
  <c r="AI5" i="1"/>
  <c r="AI10" i="1"/>
  <c r="AJ10" i="1"/>
  <c r="AE68" i="1"/>
  <c r="AI60" i="1"/>
  <c r="AI66" i="1"/>
  <c r="AJ47" i="1"/>
  <c r="AI6" i="1"/>
  <c r="N62" i="1"/>
  <c r="AJ19" i="1"/>
  <c r="AJ46" i="1"/>
  <c r="AI21" i="1"/>
  <c r="AI44" i="1"/>
  <c r="AI48" i="1"/>
  <c r="AI11" i="1"/>
  <c r="AI37" i="1"/>
  <c r="AI49" i="1"/>
  <c r="AI29" i="1"/>
  <c r="AG68" i="1"/>
  <c r="AA52" i="1"/>
  <c r="AA68" i="1"/>
  <c r="AJ68" i="1"/>
  <c r="N68" i="1"/>
  <c r="X68" i="1"/>
  <c r="AH62" i="1"/>
  <c r="AG62" i="1"/>
  <c r="O68" i="1"/>
  <c r="AB68" i="1"/>
  <c r="AI68" i="1"/>
  <c r="AB62" i="1"/>
  <c r="AC68" i="1"/>
  <c r="AJ62" i="1"/>
  <c r="AB71" i="1"/>
  <c r="AJ71" i="1"/>
  <c r="O71" i="1"/>
  <c r="X71" i="1"/>
  <c r="AA70" i="1"/>
  <c r="N70" i="1"/>
  <c r="AB70" i="1"/>
  <c r="AJ70" i="1"/>
  <c r="O70" i="1"/>
  <c r="X70" i="1"/>
  <c r="AA71" i="1"/>
  <c r="N71" i="1"/>
  <c r="V70" i="1"/>
  <c r="V52" i="1"/>
  <c r="V15" i="1"/>
  <c r="P13" i="1"/>
  <c r="P21" i="1"/>
  <c r="P40" i="1"/>
  <c r="P49" i="1"/>
  <c r="P58" i="1"/>
  <c r="P67" i="1"/>
  <c r="AB8" i="1"/>
  <c r="AJ8" i="1"/>
  <c r="P11" i="1"/>
  <c r="P19" i="1"/>
  <c r="P47" i="1"/>
  <c r="P56" i="1"/>
  <c r="W56" i="1"/>
  <c r="P65" i="1"/>
  <c r="P35" i="1"/>
  <c r="P45" i="1"/>
  <c r="P10" i="1"/>
  <c r="X10" i="1"/>
  <c r="P44" i="1"/>
  <c r="P14" i="1"/>
  <c r="P37" i="1"/>
  <c r="P59" i="1"/>
  <c r="P60" i="1"/>
  <c r="P12" i="1"/>
  <c r="P36" i="1"/>
  <c r="W36" i="1"/>
  <c r="P46" i="1"/>
  <c r="W46" i="1"/>
  <c r="P57" i="1"/>
  <c r="P68" i="1"/>
  <c r="P6" i="1"/>
  <c r="P8" i="1"/>
  <c r="P38" i="1"/>
  <c r="P51" i="1"/>
  <c r="P61" i="1"/>
  <c r="P41" i="1"/>
  <c r="X41" i="1"/>
  <c r="P54" i="1"/>
  <c r="P48" i="1"/>
  <c r="P50" i="1"/>
  <c r="P66" i="1"/>
  <c r="X66" i="1"/>
  <c r="AC8" i="1"/>
  <c r="P5" i="1"/>
  <c r="P69" i="1"/>
  <c r="W69" i="1"/>
  <c r="P42" i="1"/>
  <c r="P55" i="1"/>
  <c r="P64" i="1"/>
  <c r="P7" i="1"/>
  <c r="X7" i="1"/>
  <c r="P17" i="1"/>
  <c r="P62" i="1"/>
  <c r="P70" i="1"/>
  <c r="Q70" i="1"/>
  <c r="R70" i="1"/>
  <c r="S70" i="1"/>
  <c r="T70" i="1"/>
  <c r="U70" i="1"/>
  <c r="W70" i="1"/>
  <c r="Q15" i="1"/>
  <c r="AD15" i="1"/>
  <c r="AD52" i="1"/>
  <c r="Q52" i="1"/>
  <c r="X52" i="1"/>
  <c r="AF70" i="1"/>
  <c r="P71" i="1"/>
  <c r="Q12" i="1"/>
  <c r="W12" i="1"/>
  <c r="Q48" i="1"/>
  <c r="X48" i="1"/>
  <c r="Q57" i="1"/>
  <c r="Q66" i="1"/>
  <c r="Q10" i="1"/>
  <c r="Q38" i="1"/>
  <c r="X38" i="1"/>
  <c r="Q46" i="1"/>
  <c r="Q55" i="1"/>
  <c r="Q64" i="1"/>
  <c r="X64" i="1"/>
  <c r="Q11" i="1"/>
  <c r="Q36" i="1"/>
  <c r="Q56" i="1"/>
  <c r="Q69" i="1"/>
  <c r="Q21" i="1"/>
  <c r="Q35" i="1"/>
  <c r="Q47" i="1"/>
  <c r="Q61" i="1"/>
  <c r="Q13" i="1"/>
  <c r="Q14" i="1"/>
  <c r="Q37" i="1"/>
  <c r="Q58" i="1"/>
  <c r="X58" i="1"/>
  <c r="Q59" i="1"/>
  <c r="Q60" i="1"/>
  <c r="Q6" i="1"/>
  <c r="Q42" i="1"/>
  <c r="Q51" i="1"/>
  <c r="Q41" i="1"/>
  <c r="Q67" i="1"/>
  <c r="AD8" i="1"/>
  <c r="Q45" i="1"/>
  <c r="Q17" i="1"/>
  <c r="Q19" i="1"/>
  <c r="Q40" i="1"/>
  <c r="Q50" i="1"/>
  <c r="W50" i="1"/>
  <c r="Q44" i="1"/>
  <c r="Q62" i="1"/>
  <c r="Q65" i="1"/>
  <c r="Q5" i="1"/>
  <c r="Q49" i="1"/>
  <c r="Q8" i="1"/>
  <c r="Q54" i="1"/>
  <c r="W54" i="1"/>
  <c r="Q7" i="1"/>
  <c r="Q68" i="1"/>
  <c r="R15" i="1"/>
  <c r="AE15" i="1"/>
  <c r="AE52" i="1"/>
  <c r="R52" i="1"/>
  <c r="AG70" i="1"/>
  <c r="AB15" i="1"/>
  <c r="P15" i="1"/>
  <c r="AC15" i="1"/>
  <c r="S15" i="1"/>
  <c r="AF15" i="1"/>
  <c r="S52" i="1"/>
  <c r="AF52" i="1"/>
  <c r="AH70" i="1"/>
  <c r="R11" i="1"/>
  <c r="R19" i="1"/>
  <c r="R47" i="1"/>
  <c r="R56" i="1"/>
  <c r="R65" i="1"/>
  <c r="R8" i="1"/>
  <c r="R17" i="1"/>
  <c r="R37" i="1"/>
  <c r="R45" i="1"/>
  <c r="R54" i="1"/>
  <c r="X54" i="1"/>
  <c r="R5" i="1"/>
  <c r="R12" i="1"/>
  <c r="R13" i="1"/>
  <c r="R14" i="1"/>
  <c r="X14" i="1"/>
  <c r="R46" i="1"/>
  <c r="R57" i="1"/>
  <c r="R58" i="1"/>
  <c r="R59" i="1"/>
  <c r="R60" i="1"/>
  <c r="AE8" i="1"/>
  <c r="R36" i="1"/>
  <c r="R6" i="1"/>
  <c r="R38" i="1"/>
  <c r="R48" i="1"/>
  <c r="R49" i="1"/>
  <c r="R50" i="1"/>
  <c r="R51" i="1"/>
  <c r="R61" i="1"/>
  <c r="R44" i="1"/>
  <c r="X44" i="1"/>
  <c r="R69" i="1"/>
  <c r="X69" i="1"/>
  <c r="R68" i="1"/>
  <c r="R21" i="1"/>
  <c r="R55" i="1"/>
  <c r="R42" i="1"/>
  <c r="R64" i="1"/>
  <c r="R41" i="1"/>
  <c r="R67" i="1"/>
  <c r="R7" i="1"/>
  <c r="R35" i="1"/>
  <c r="R66" i="1"/>
  <c r="R10" i="1"/>
  <c r="R40" i="1"/>
  <c r="R62" i="1"/>
  <c r="T15" i="1"/>
  <c r="AG15" i="1"/>
  <c r="T52" i="1"/>
  <c r="AG52" i="1"/>
  <c r="S10" i="1"/>
  <c r="S38" i="1"/>
  <c r="S46" i="1"/>
  <c r="S55" i="1"/>
  <c r="S64" i="1"/>
  <c r="S7" i="1"/>
  <c r="S36" i="1"/>
  <c r="S44" i="1"/>
  <c r="S61" i="1"/>
  <c r="AF8" i="1"/>
  <c r="S37" i="1"/>
  <c r="S11" i="1"/>
  <c r="S12" i="1"/>
  <c r="S13" i="1"/>
  <c r="S14" i="1"/>
  <c r="S17" i="1"/>
  <c r="S6" i="1"/>
  <c r="S47" i="1"/>
  <c r="S48" i="1"/>
  <c r="S49" i="1"/>
  <c r="S50" i="1"/>
  <c r="S51" i="1"/>
  <c r="S40" i="1"/>
  <c r="S56" i="1"/>
  <c r="S65" i="1"/>
  <c r="S5" i="1"/>
  <c r="S22" i="1"/>
  <c r="S68" i="1"/>
  <c r="S8" i="1"/>
  <c r="S21" i="1"/>
  <c r="S58" i="1"/>
  <c r="S54" i="1"/>
  <c r="S41" i="1"/>
  <c r="S45" i="1"/>
  <c r="S57" i="1"/>
  <c r="S60" i="1"/>
  <c r="S67" i="1"/>
  <c r="S19" i="1"/>
  <c r="S35" i="1"/>
  <c r="S66" i="1"/>
  <c r="S59" i="1"/>
  <c r="S69" i="1"/>
  <c r="S42" i="1"/>
  <c r="S62" i="1"/>
  <c r="AH15" i="1"/>
  <c r="U15" i="1"/>
  <c r="AH52" i="1"/>
  <c r="U52" i="1"/>
  <c r="T8" i="1"/>
  <c r="T17" i="1"/>
  <c r="T37" i="1"/>
  <c r="T45" i="1"/>
  <c r="T54" i="1"/>
  <c r="T5" i="1"/>
  <c r="T6" i="1"/>
  <c r="T35" i="1"/>
  <c r="T42" i="1"/>
  <c r="T51" i="1"/>
  <c r="T60" i="1"/>
  <c r="W60" i="1"/>
  <c r="T69" i="1"/>
  <c r="T47" i="1"/>
  <c r="T48" i="1"/>
  <c r="T49" i="1"/>
  <c r="T50" i="1"/>
  <c r="T61" i="1"/>
  <c r="T7" i="1"/>
  <c r="T40" i="1"/>
  <c r="T41" i="1"/>
  <c r="AG8" i="1"/>
  <c r="T38" i="1"/>
  <c r="T10" i="1"/>
  <c r="T19" i="1"/>
  <c r="T66" i="1"/>
  <c r="T44" i="1"/>
  <c r="T65" i="1"/>
  <c r="T59" i="1"/>
  <c r="T14" i="1"/>
  <c r="T36" i="1"/>
  <c r="T46" i="1"/>
  <c r="T68" i="1"/>
  <c r="T21" i="1"/>
  <c r="T11" i="1"/>
  <c r="T13" i="1"/>
  <c r="T57" i="1"/>
  <c r="T67" i="1"/>
  <c r="T56" i="1"/>
  <c r="T12" i="1"/>
  <c r="T22" i="1"/>
  <c r="T55" i="1"/>
  <c r="T64" i="1"/>
  <c r="T58" i="1"/>
  <c r="T62" i="1"/>
  <c r="AH8" i="1"/>
  <c r="U7" i="1"/>
  <c r="U36" i="1"/>
  <c r="U44" i="1"/>
  <c r="U61" i="1"/>
  <c r="U14" i="1"/>
  <c r="U22" i="1"/>
  <c r="U41" i="1"/>
  <c r="U50" i="1"/>
  <c r="U59" i="1"/>
  <c r="U6" i="1"/>
  <c r="U38" i="1"/>
  <c r="U51" i="1"/>
  <c r="U37" i="1"/>
  <c r="U42" i="1"/>
  <c r="U64" i="1"/>
  <c r="U5" i="1"/>
  <c r="U17" i="1"/>
  <c r="U40" i="1"/>
  <c r="U13" i="1"/>
  <c r="U35" i="1"/>
  <c r="U47" i="1"/>
  <c r="U57" i="1"/>
  <c r="U67" i="1"/>
  <c r="U10" i="1"/>
  <c r="U19" i="1"/>
  <c r="U56" i="1"/>
  <c r="U65" i="1"/>
  <c r="U8" i="1"/>
  <c r="U46" i="1"/>
  <c r="U55" i="1"/>
  <c r="U21" i="1"/>
  <c r="U48" i="1"/>
  <c r="U11" i="1"/>
  <c r="U54" i="1"/>
  <c r="U58" i="1"/>
  <c r="U45" i="1"/>
  <c r="U60" i="1"/>
  <c r="U66" i="1"/>
  <c r="U49" i="1"/>
  <c r="U69" i="1"/>
  <c r="U12" i="1"/>
  <c r="U68" i="1"/>
  <c r="U62" i="1"/>
  <c r="V71" i="1"/>
  <c r="AD70" i="1"/>
  <c r="AC70" i="1"/>
  <c r="V6" i="1"/>
  <c r="V35" i="1"/>
  <c r="V42" i="1"/>
  <c r="V51" i="1"/>
  <c r="V60" i="1"/>
  <c r="V69" i="1"/>
  <c r="V13" i="1"/>
  <c r="V21" i="1"/>
  <c r="V40" i="1"/>
  <c r="V49" i="1"/>
  <c r="V58" i="1"/>
  <c r="V67" i="1"/>
  <c r="V17" i="1"/>
  <c r="V38" i="1"/>
  <c r="V8" i="1"/>
  <c r="V19" i="1"/>
  <c r="V54" i="1"/>
  <c r="V65" i="1"/>
  <c r="V66" i="1"/>
  <c r="V7" i="1"/>
  <c r="V41" i="1"/>
  <c r="V64" i="1"/>
  <c r="V45" i="1"/>
  <c r="V47" i="1"/>
  <c r="V57" i="1"/>
  <c r="V5" i="1"/>
  <c r="V10" i="1"/>
  <c r="V44" i="1"/>
  <c r="W44" i="1"/>
  <c r="V56" i="1"/>
  <c r="V61" i="1"/>
  <c r="V12" i="1"/>
  <c r="V55" i="1"/>
  <c r="V48" i="1"/>
  <c r="V11" i="1"/>
  <c r="V37" i="1"/>
  <c r="V50" i="1"/>
  <c r="V22" i="1"/>
  <c r="V59" i="1"/>
  <c r="V14" i="1"/>
  <c r="V36" i="1"/>
  <c r="V46" i="1"/>
  <c r="V62" i="1"/>
  <c r="V68" i="1"/>
  <c r="AC52" i="1"/>
  <c r="AJ52" i="1"/>
  <c r="P52" i="1"/>
  <c r="W52" i="1"/>
  <c r="AB52" i="1"/>
  <c r="AE70" i="1"/>
  <c r="W64" i="1"/>
  <c r="W14" i="1"/>
  <c r="W41" i="1"/>
  <c r="X36" i="1"/>
  <c r="W58" i="1"/>
  <c r="W55" i="1"/>
  <c r="X11" i="1"/>
  <c r="W61" i="1"/>
  <c r="W35" i="1"/>
  <c r="X13" i="1"/>
  <c r="X42" i="1"/>
  <c r="W10" i="1"/>
  <c r="W45" i="1"/>
  <c r="X12" i="1"/>
  <c r="X62" i="1"/>
  <c r="X60" i="1"/>
  <c r="W49" i="1"/>
  <c r="W66" i="1"/>
  <c r="X59" i="1"/>
  <c r="W40" i="1"/>
  <c r="X50" i="1"/>
  <c r="W37" i="1"/>
  <c r="W21" i="1"/>
  <c r="AI8" i="1"/>
  <c r="AI15" i="1"/>
  <c r="AJ15" i="1"/>
  <c r="R16" i="1"/>
  <c r="AE16" i="1"/>
  <c r="T71" i="1"/>
  <c r="AG71" i="1"/>
  <c r="T16" i="1"/>
  <c r="AG16" i="1"/>
  <c r="AD16" i="1"/>
  <c r="Q16" i="1"/>
  <c r="X16" i="1"/>
  <c r="AH71" i="1"/>
  <c r="U71" i="1"/>
  <c r="S16" i="1"/>
  <c r="AF16" i="1"/>
  <c r="Q71" i="1"/>
  <c r="R71" i="1"/>
  <c r="S71" i="1"/>
  <c r="W71" i="1"/>
  <c r="AD71" i="1"/>
  <c r="AC71" i="1"/>
  <c r="AB16" i="1"/>
  <c r="AI16" i="1"/>
  <c r="AC16" i="1"/>
  <c r="P16" i="1"/>
  <c r="V16" i="1"/>
  <c r="AF71" i="1"/>
  <c r="AE71" i="1"/>
  <c r="AI71" i="1"/>
  <c r="AH16" i="1"/>
  <c r="U16" i="1"/>
  <c r="W16" i="1"/>
  <c r="AJ16" i="1"/>
  <c r="Q18" i="1"/>
  <c r="AD18" i="1"/>
  <c r="AH18" i="1"/>
  <c r="U18" i="1"/>
  <c r="S18" i="1"/>
  <c r="AF18" i="1"/>
  <c r="AG18" i="1"/>
  <c r="AJ18" i="1"/>
  <c r="T18" i="1"/>
  <c r="AB18" i="1"/>
  <c r="AC18" i="1"/>
  <c r="P18" i="1"/>
  <c r="X18" i="1"/>
  <c r="V20" i="1"/>
  <c r="V18" i="1"/>
  <c r="AE18" i="1"/>
  <c r="R18" i="1"/>
  <c r="AI18" i="1"/>
  <c r="AE20" i="1"/>
  <c r="R20" i="1"/>
  <c r="AB20" i="1"/>
  <c r="AI20" i="1"/>
  <c r="P20" i="1"/>
  <c r="W20" i="1"/>
  <c r="AC20" i="1"/>
  <c r="AH20" i="1"/>
  <c r="U20" i="1"/>
  <c r="AG20" i="1"/>
  <c r="T20" i="1"/>
  <c r="Q20" i="1"/>
  <c r="AD20" i="1"/>
  <c r="AF20" i="1"/>
  <c r="S20" i="1"/>
  <c r="AJ20" i="1"/>
  <c r="Q22" i="1"/>
  <c r="AD22" i="1"/>
  <c r="AB22" i="1"/>
  <c r="AJ22" i="1"/>
  <c r="P22" i="1"/>
  <c r="W22" i="1"/>
  <c r="AC22" i="1"/>
  <c r="R22" i="1"/>
  <c r="X22" i="1"/>
  <c r="AE22" i="1"/>
  <c r="AI22" i="1"/>
  <c r="X20" i="1"/>
  <c r="W48" i="1"/>
  <c r="X5" i="1"/>
  <c r="W18" i="1"/>
  <c r="AI52" i="1"/>
  <c r="AI70" i="1"/>
  <c r="X47" i="1"/>
  <c r="X6" i="1"/>
  <c r="W7" i="1"/>
  <c r="X56" i="1"/>
  <c r="W8" i="1"/>
  <c r="X17" i="1"/>
  <c r="W65" i="1"/>
  <c r="W38" i="1"/>
  <c r="X46" i="1"/>
  <c r="W68" i="1"/>
  <c r="AJ12" i="1"/>
  <c r="AI50" i="1"/>
  <c r="AJ14" i="1"/>
  <c r="AI55" i="1"/>
  <c r="AJ41" i="1"/>
  <c r="AI7" i="1"/>
  <c r="AI64" i="1"/>
  <c r="AI38" i="1"/>
</calcChain>
</file>

<file path=xl/sharedStrings.xml><?xml version="1.0" encoding="utf-8"?>
<sst xmlns="http://schemas.openxmlformats.org/spreadsheetml/2006/main" count="86" uniqueCount="83">
  <si>
    <t>STATEMENT OF CONSOLIDATED INCOME (USD $)</t>
  </si>
  <si>
    <t>In Millions, except Per Share data</t>
  </si>
  <si>
    <t>12 Months Ended</t>
  </si>
  <si>
    <t>Oct. 31, 2009</t>
  </si>
  <si>
    <t>Oct. 31, 2008</t>
  </si>
  <si>
    <t>Oct. 31, 2007</t>
  </si>
  <si>
    <t>Net Sales and Revenues</t>
  </si>
  <si>
    <t>Net sales</t>
  </si>
  <si>
    <t>Finance and interest income</t>
  </si>
  <si>
    <t>Other income</t>
  </si>
  <si>
    <t>Total</t>
  </si>
  <si>
    <t>Costs and Expenses</t>
  </si>
  <si>
    <t>Cost of sales</t>
  </si>
  <si>
    <t>Research and development expenses</t>
  </si>
  <si>
    <t>Selling, administrative and general expenses</t>
  </si>
  <si>
    <t>Interest expense</t>
  </si>
  <si>
    <t>Other operating expenses</t>
  </si>
  <si>
    <t>Income of Consolidated Group before Income Taxes</t>
  </si>
  <si>
    <t>Provision for income taxes</t>
  </si>
  <si>
    <t>Income of Consolidated Group</t>
  </si>
  <si>
    <t>Equity in income (loss) of unconsolidated affiliates</t>
  </si>
  <si>
    <t>Net Income</t>
  </si>
  <si>
    <t>Per Share Data</t>
  </si>
  <si>
    <t>Net Income - basic (in dollars per share)</t>
  </si>
  <si>
    <t>Net Income - diluted (in dollars per share)</t>
  </si>
  <si>
    <t>Dividends declared (in dollars per share)</t>
  </si>
  <si>
    <t>Average Shares Outstanding</t>
  </si>
  <si>
    <t>Basic (in millions of shares)</t>
  </si>
  <si>
    <t>Diluted (in millions of shares)</t>
  </si>
  <si>
    <t>CONSOLIDATED BALANCE SHEET (USD $)</t>
  </si>
  <si>
    <t>In Millions</t>
  </si>
  <si>
    <t>ASSETS</t>
  </si>
  <si>
    <t>Cash and cash equivalents</t>
  </si>
  <si>
    <t>Marketable securities</t>
  </si>
  <si>
    <t>Receivables from unconsolidated affiliates</t>
  </si>
  <si>
    <t>Trade accounts and notes receivable - net</t>
  </si>
  <si>
    <t>Financing receivables - net</t>
  </si>
  <si>
    <t>Other receivables</t>
  </si>
  <si>
    <t>Equipment on operating leases - net</t>
  </si>
  <si>
    <t>Inventories</t>
  </si>
  <si>
    <t>Property and equipment - net</t>
  </si>
  <si>
    <t>Investments in unconsolidated affiliates</t>
  </si>
  <si>
    <t>Goodwill</t>
  </si>
  <si>
    <t>Other intangible assets - net</t>
  </si>
  <si>
    <t>Retirement benefits</t>
  </si>
  <si>
    <t>Deferred income taxes</t>
  </si>
  <si>
    <t>Other assets</t>
  </si>
  <si>
    <t>Total Assets</t>
  </si>
  <si>
    <t>LIABILITIES</t>
  </si>
  <si>
    <t>Short-term borrowings</t>
  </si>
  <si>
    <t>Payables to unconsolidated affiliates</t>
  </si>
  <si>
    <t>Accounts payable and accrued expenses</t>
  </si>
  <si>
    <t>Long-term borrowings</t>
  </si>
  <si>
    <t>Retirement benefits and other liabilities</t>
  </si>
  <si>
    <t>Total liabilities</t>
  </si>
  <si>
    <t>STOCKHOLDERS' EQUITY</t>
  </si>
  <si>
    <t>Retained earnings</t>
  </si>
  <si>
    <t>Accumulated other comprehensive income (loss)</t>
  </si>
  <si>
    <t>Total stockholders' equity</t>
  </si>
  <si>
    <t>Total Liabilities and Stockholders' Equity</t>
  </si>
  <si>
    <t>Oct. 31, 2010</t>
  </si>
  <si>
    <t>Assets held for sale</t>
  </si>
  <si>
    <t>Non-controlling interests</t>
  </si>
  <si>
    <t>Total Deere &amp; Company stockholders' equity</t>
  </si>
  <si>
    <t>Oct. 31, 2006</t>
  </si>
  <si>
    <t>Net Income (continuing operations)</t>
  </si>
  <si>
    <t>Net Income (discontinued operations)</t>
  </si>
  <si>
    <t>Accrued taxes</t>
  </si>
  <si>
    <t>Oct. 31, 2012</t>
  </si>
  <si>
    <t>Oct. 31, 2011</t>
  </si>
  <si>
    <t>Common stock</t>
  </si>
  <si>
    <t>Common stock in treasury</t>
  </si>
  <si>
    <t>Oct. 31, 2014</t>
  </si>
  <si>
    <t>Oct. 31, 2013</t>
  </si>
  <si>
    <t>Liabilities held for sale</t>
  </si>
  <si>
    <t>Percent of Total Revenue</t>
  </si>
  <si>
    <t>average</t>
  </si>
  <si>
    <t>std dev</t>
  </si>
  <si>
    <t>Year to year growth</t>
  </si>
  <si>
    <t>Total revenue</t>
  </si>
  <si>
    <t>Total dividends</t>
  </si>
  <si>
    <t>Total current assets</t>
  </si>
  <si>
    <t>Oct. 31,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</si>
</sst>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$&quot;#,##0.00_);[Red]\(&quot;$&quot;#,##0.00\)"/>
    <numFmt numFmtId="165" formatCode="m/d/yy;@"/>
    <numFmt numFmtId="166" formatCode="0.0%"/>
    <numFmt numFmtId="167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Tahoma"/>
      <family val="2"/>
    </font>
    <font>
      <sz val="10"/>
      <color theme="1"/>
      <name val="Tahoma"/>
      <family val="2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7" fillId="0" borderId="0" xfId="3" applyFont="1" applyFill="1" applyBorder="1" applyAlignment="1">
      <alignment horizontal="right"/>
    </xf>
    <xf numFmtId="2" fontId="5" fillId="0" borderId="0" xfId="3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 wrapText="1"/>
    </xf>
    <xf numFmtId="2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 wrapText="1"/>
    </xf>
    <xf numFmtId="2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0" fontId="3" fillId="0" borderId="0" xfId="2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2" fontId="4" fillId="0" borderId="0" xfId="0" applyNumberFormat="1" applyFont="1" applyBorder="1" applyAlignment="1">
      <alignment wrapText="1"/>
    </xf>
    <xf numFmtId="2" fontId="4" fillId="0" borderId="0" xfId="0" applyNumberFormat="1" applyFont="1" applyBorder="1" applyAlignment="1">
      <alignment horizontal="right" wrapText="1"/>
    </xf>
    <xf numFmtId="2" fontId="5" fillId="0" borderId="0" xfId="1" applyNumberFormat="1" applyFont="1" applyFill="1" applyBorder="1" applyAlignment="1">
      <alignment horizontal="right" wrapText="1"/>
    </xf>
    <xf numFmtId="2" fontId="5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2" fontId="5" fillId="0" borderId="0" xfId="2" applyNumberFormat="1" applyFont="1" applyAlignment="1">
      <alignment horizontal="right"/>
    </xf>
    <xf numFmtId="0" fontId="4" fillId="0" borderId="0" xfId="0" applyFont="1" applyAlignment="1"/>
    <xf numFmtId="0" fontId="0" fillId="0" borderId="0" xfId="0" applyAlignme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/>
    <xf numFmtId="0" fontId="5" fillId="0" borderId="0" xfId="0" applyFont="1" applyFill="1" applyBorder="1" applyAlignment="1">
      <alignment horizontal="left" wrapText="1"/>
    </xf>
    <xf numFmtId="9" fontId="4" fillId="0" borderId="0" xfId="1" applyNumberFormat="1" applyFont="1" applyAlignment="1"/>
    <xf numFmtId="2" fontId="5" fillId="0" borderId="0" xfId="4" applyNumberFormat="1" applyFont="1" applyFill="1" applyBorder="1" applyAlignment="1">
      <alignment horizontal="right"/>
    </xf>
    <xf numFmtId="2" fontId="5" fillId="0" borderId="0" xfId="4" applyNumberFormat="1" applyFont="1" applyFill="1" applyBorder="1" applyAlignment="1">
      <alignment horizontal="left"/>
    </xf>
    <xf numFmtId="2" fontId="8" fillId="0" borderId="0" xfId="4" applyNumberFormat="1" applyFont="1" applyFill="1" applyBorder="1" applyAlignment="1">
      <alignment horizontal="right"/>
    </xf>
    <xf numFmtId="164" fontId="4" fillId="0" borderId="0" xfId="0" applyNumberFormat="1" applyFont="1" applyAlignment="1"/>
    <xf numFmtId="0" fontId="3" fillId="0" borderId="0" xfId="0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horizontal="left" wrapText="1"/>
    </xf>
    <xf numFmtId="2" fontId="3" fillId="0" borderId="0" xfId="0" applyNumberFormat="1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left" wrapText="1"/>
    </xf>
    <xf numFmtId="2" fontId="4" fillId="0" borderId="0" xfId="0" applyNumberFormat="1" applyFont="1" applyAlignment="1">
      <alignment wrapText="1"/>
    </xf>
    <xf numFmtId="2" fontId="4" fillId="0" borderId="0" xfId="0" applyNumberFormat="1" applyFont="1" applyAlignment="1"/>
    <xf numFmtId="0" fontId="5" fillId="0" borderId="1" xfId="0" applyFont="1" applyFill="1" applyBorder="1" applyAlignment="1">
      <alignment horizontal="left" wrapText="1"/>
    </xf>
    <xf numFmtId="2" fontId="4" fillId="0" borderId="1" xfId="0" applyNumberFormat="1" applyFont="1" applyBorder="1" applyAlignment="1">
      <alignment wrapText="1"/>
    </xf>
    <xf numFmtId="2" fontId="5" fillId="0" borderId="1" xfId="0" applyNumberFormat="1" applyFont="1" applyFill="1" applyBorder="1" applyAlignment="1">
      <alignment horizontal="right" wrapText="1"/>
    </xf>
    <xf numFmtId="2" fontId="5" fillId="0" borderId="1" xfId="0" applyNumberFormat="1" applyFont="1" applyFill="1" applyBorder="1" applyAlignment="1">
      <alignment horizontal="right"/>
    </xf>
    <xf numFmtId="2" fontId="5" fillId="0" borderId="1" xfId="3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wrapText="1"/>
    </xf>
    <xf numFmtId="0" fontId="5" fillId="0" borderId="1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/>
    <xf numFmtId="166" fontId="4" fillId="2" borderId="0" xfId="0" applyNumberFormat="1" applyFont="1" applyFill="1" applyAlignment="1"/>
    <xf numFmtId="167" fontId="4" fillId="2" borderId="0" xfId="1" applyNumberFormat="1" applyFont="1" applyFill="1" applyAlignment="1"/>
    <xf numFmtId="0" fontId="9" fillId="2" borderId="0" xfId="0" applyFont="1" applyFill="1" applyAlignment="1">
      <alignment horizontal="center"/>
    </xf>
    <xf numFmtId="167" fontId="4" fillId="2" borderId="0" xfId="0" applyNumberFormat="1" applyFont="1" applyFill="1" applyAlignment="1"/>
    <xf numFmtId="9" fontId="4" fillId="0" borderId="0" xfId="0" applyNumberFormat="1" applyFont="1" applyAlignment="1"/>
    <xf numFmtId="0" fontId="3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5">
    <cellStyle name="Normal" xfId="0" builtinId="0"/>
    <cellStyle name="Normal 2" xfId="3"/>
    <cellStyle name="Normal 3" xfId="2"/>
    <cellStyle name="Normal 4" xfId="4"/>
    <cellStyle name="Percent" xfId="1" builtinId="5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7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2" sqref="B12"/>
    </sheetView>
  </sheetViews>
  <sheetFormatPr defaultColWidth="8.85546875" defaultRowHeight="15.75" x14ac:dyDescent="0.25"/>
  <cols>
    <col min="1" max="1" width="49.140625" style="9" customWidth="1"/>
    <col min="2" max="2" width="20.85546875" style="9" customWidth="1"/>
    <col min="3" max="7" width="15.42578125" style="9" customWidth="1"/>
    <col min="8" max="10" width="13.7109375" style="16" bestFit="1" customWidth="1"/>
    <col min="11" max="11" width="13.7109375" style="16" customWidth="1"/>
    <col min="12" max="12" width="5.85546875" style="16" customWidth="1"/>
    <col min="13" max="16" width="8.85546875" style="16" customWidth="1"/>
    <col min="17" max="22" width="8.85546875" style="17" customWidth="1"/>
    <col min="23" max="24" width="8.140625" style="16" customWidth="1"/>
    <col min="25" max="25" width="5.140625" style="17" customWidth="1"/>
    <col min="26" max="26" width="9" style="17" customWidth="1"/>
    <col min="27" max="34" width="9" style="16" customWidth="1"/>
    <col min="35" max="36" width="8.42578125" style="16" customWidth="1"/>
    <col min="37" max="16384" width="8.85546875" style="17"/>
  </cols>
  <sheetData>
    <row r="1" spans="1:36" x14ac:dyDescent="0.25">
      <c r="A1" s="40"/>
      <c r="B1" s="40"/>
      <c r="C1" s="51" t="s">
        <v>2</v>
      </c>
      <c r="D1" s="51"/>
      <c r="E1" s="51"/>
      <c r="F1" s="51"/>
      <c r="G1" s="51"/>
      <c r="H1" s="51"/>
      <c r="I1" s="51"/>
      <c r="J1" s="51"/>
      <c r="K1" s="51"/>
      <c r="L1" s="39"/>
      <c r="M1" s="20"/>
    </row>
    <row r="2" spans="1:36" x14ac:dyDescent="0.25">
      <c r="A2" s="18" t="s">
        <v>0</v>
      </c>
      <c r="B2" s="18"/>
      <c r="C2" s="27"/>
      <c r="D2" s="27"/>
      <c r="E2" s="27"/>
      <c r="F2" s="27"/>
      <c r="G2" s="27"/>
      <c r="H2" s="27"/>
      <c r="I2" s="27"/>
      <c r="J2" s="27"/>
      <c r="K2" s="27"/>
      <c r="L2" s="39"/>
      <c r="M2" s="52" t="s">
        <v>75</v>
      </c>
      <c r="N2" s="52"/>
      <c r="O2" s="52"/>
      <c r="P2" s="52"/>
      <c r="Q2" s="52"/>
      <c r="R2" s="52"/>
      <c r="S2" s="52"/>
      <c r="T2" s="52"/>
      <c r="U2" s="52"/>
      <c r="V2" s="52"/>
      <c r="Z2" s="52" t="s">
        <v>78</v>
      </c>
      <c r="AA2" s="52"/>
      <c r="AB2" s="52"/>
      <c r="AC2" s="52"/>
      <c r="AD2" s="52"/>
      <c r="AE2" s="52"/>
      <c r="AF2" s="52"/>
      <c r="AG2" s="52"/>
      <c r="AH2" s="52"/>
    </row>
    <row r="3" spans="1:36" x14ac:dyDescent="0.25">
      <c r="A3" s="19" t="s">
        <v>1</v>
      </c>
      <c r="B3" s="7" t="s">
        <v>82</v>
      </c>
      <c r="C3" s="7" t="s">
        <v>72</v>
      </c>
      <c r="D3" s="7" t="s">
        <v>73</v>
      </c>
      <c r="E3" s="7" t="s">
        <v>68</v>
      </c>
      <c r="F3" s="7" t="s">
        <v>69</v>
      </c>
      <c r="G3" s="7" t="s">
        <v>60</v>
      </c>
      <c r="H3" s="7" t="s">
        <v>3</v>
      </c>
      <c r="I3" s="7" t="s">
        <v>4</v>
      </c>
      <c r="J3" s="7" t="s">
        <v>5</v>
      </c>
      <c r="K3" s="8" t="s">
        <v>64</v>
      </c>
      <c r="L3" s="8"/>
      <c r="M3" s="38">
        <v>42308</v>
      </c>
      <c r="N3" s="38">
        <v>41943</v>
      </c>
      <c r="O3" s="38">
        <v>41578</v>
      </c>
      <c r="P3" s="38">
        <v>41213</v>
      </c>
      <c r="Q3" s="38">
        <v>40847</v>
      </c>
      <c r="R3" s="38">
        <v>40482</v>
      </c>
      <c r="S3" s="38">
        <v>40117</v>
      </c>
      <c r="T3" s="38">
        <v>39752</v>
      </c>
      <c r="U3" s="38">
        <v>39386</v>
      </c>
      <c r="V3" s="38">
        <v>39021</v>
      </c>
      <c r="W3" s="48" t="s">
        <v>76</v>
      </c>
      <c r="X3" s="48" t="s">
        <v>77</v>
      </c>
      <c r="Z3" s="38">
        <v>42308</v>
      </c>
      <c r="AA3" s="38">
        <v>41943</v>
      </c>
      <c r="AB3" s="38">
        <v>41578</v>
      </c>
      <c r="AC3" s="38">
        <v>41213</v>
      </c>
      <c r="AD3" s="38">
        <v>40847</v>
      </c>
      <c r="AE3" s="38">
        <v>40482</v>
      </c>
      <c r="AF3" s="38">
        <v>40117</v>
      </c>
      <c r="AG3" s="38">
        <v>39752</v>
      </c>
      <c r="AH3" s="38">
        <v>39386</v>
      </c>
      <c r="AI3" s="44" t="s">
        <v>76</v>
      </c>
      <c r="AJ3" s="44" t="s">
        <v>77</v>
      </c>
    </row>
    <row r="4" spans="1:36" x14ac:dyDescent="0.25">
      <c r="A4" s="19" t="s">
        <v>6</v>
      </c>
      <c r="B4" s="19"/>
      <c r="C4" s="19"/>
      <c r="D4" s="19"/>
      <c r="E4" s="19"/>
      <c r="F4" s="19"/>
      <c r="G4" s="19"/>
      <c r="H4" s="18"/>
      <c r="I4" s="18"/>
      <c r="J4" s="20"/>
      <c r="K4" s="1"/>
      <c r="L4" s="1"/>
      <c r="M4" s="1"/>
      <c r="W4" s="45"/>
      <c r="X4" s="45"/>
      <c r="AI4" s="45"/>
      <c r="AJ4" s="45"/>
    </row>
    <row r="5" spans="1:36" x14ac:dyDescent="0.25">
      <c r="A5" s="21" t="s">
        <v>7</v>
      </c>
      <c r="B5" s="3">
        <v>25775.200000000001</v>
      </c>
      <c r="C5" s="31">
        <v>32960.6</v>
      </c>
      <c r="D5" s="31">
        <v>34997.9</v>
      </c>
      <c r="E5" s="5">
        <v>33500.9</v>
      </c>
      <c r="F5" s="5">
        <v>29466.1</v>
      </c>
      <c r="G5" s="11">
        <v>23573.200000000001</v>
      </c>
      <c r="H5" s="4">
        <v>20756.099999999999</v>
      </c>
      <c r="I5" s="4">
        <v>25803.5</v>
      </c>
      <c r="J5" s="4">
        <v>21489.1</v>
      </c>
      <c r="K5" s="2">
        <v>19884</v>
      </c>
      <c r="L5" s="2"/>
      <c r="M5" s="22">
        <f t="shared" ref="M5:V5" si="0">B5/B$8</f>
        <v>0.8930249317460538</v>
      </c>
      <c r="N5" s="22">
        <f t="shared" si="0"/>
        <v>0.91387393981739484</v>
      </c>
      <c r="O5" s="22">
        <f t="shared" si="0"/>
        <v>0.92598305613910692</v>
      </c>
      <c r="P5" s="22">
        <f t="shared" si="0"/>
        <v>0.92653724994537712</v>
      </c>
      <c r="Q5" s="22">
        <f t="shared" si="0"/>
        <v>0.9204560718469349</v>
      </c>
      <c r="R5" s="22">
        <f t="shared" si="0"/>
        <v>0.90650115748752147</v>
      </c>
      <c r="S5" s="22">
        <f t="shared" si="0"/>
        <v>0.89805039718938751</v>
      </c>
      <c r="T5" s="22">
        <f t="shared" si="0"/>
        <v>0.90737263341491536</v>
      </c>
      <c r="U5" s="22">
        <f t="shared" si="0"/>
        <v>0.89232296052686222</v>
      </c>
      <c r="V5" s="22">
        <f t="shared" si="0"/>
        <v>0.89778668761682878</v>
      </c>
      <c r="W5" s="46">
        <f>AVERAGE(M5:V5)</f>
        <v>0.90819090857303841</v>
      </c>
      <c r="X5" s="47">
        <f>STDEV(M5:V5)</f>
        <v>1.3048120669823972E-2</v>
      </c>
      <c r="Z5" s="22">
        <f t="shared" ref="Z5:AH8" si="1">IF(B5&gt;0,IF(C5&gt;0,B5/C5-1,""),"")</f>
        <v>-0.21799967233606177</v>
      </c>
      <c r="AA5" s="22">
        <f t="shared" si="1"/>
        <v>-5.8212064152420639E-2</v>
      </c>
      <c r="AB5" s="22">
        <f t="shared" si="1"/>
        <v>4.4685366661791237E-2</v>
      </c>
      <c r="AC5" s="22">
        <f t="shared" si="1"/>
        <v>0.1369302350837065</v>
      </c>
      <c r="AD5" s="22">
        <f t="shared" si="1"/>
        <v>0.24998303157823276</v>
      </c>
      <c r="AE5" s="22">
        <f t="shared" si="1"/>
        <v>0.13572395584912389</v>
      </c>
      <c r="AF5" s="22">
        <f t="shared" si="1"/>
        <v>-0.19560912279341958</v>
      </c>
      <c r="AG5" s="22">
        <f t="shared" si="1"/>
        <v>0.20077155395060764</v>
      </c>
      <c r="AH5" s="22">
        <f t="shared" si="1"/>
        <v>8.072319452826382E-2</v>
      </c>
      <c r="AI5" s="46">
        <f>AVERAGE(AA5:AH5)</f>
        <v>7.4374518838235704E-2</v>
      </c>
      <c r="AJ5" s="49">
        <f>STDEV(AA5:AH5)</f>
        <v>0.14436246616777318</v>
      </c>
    </row>
    <row r="6" spans="1:36" x14ac:dyDescent="0.25">
      <c r="A6" s="21" t="s">
        <v>8</v>
      </c>
      <c r="B6" s="3">
        <v>2381.1</v>
      </c>
      <c r="C6" s="31">
        <v>2282.1</v>
      </c>
      <c r="D6" s="31">
        <v>2115.1</v>
      </c>
      <c r="E6" s="5">
        <v>1981.3</v>
      </c>
      <c r="F6" s="5">
        <v>1922.6</v>
      </c>
      <c r="G6" s="11">
        <v>1825.3</v>
      </c>
      <c r="H6" s="4">
        <v>1842.1</v>
      </c>
      <c r="I6" s="4">
        <v>2068.4</v>
      </c>
      <c r="J6" s="4">
        <v>2054.8000000000002</v>
      </c>
      <c r="K6" s="2">
        <v>1776.8</v>
      </c>
      <c r="L6" s="2"/>
      <c r="M6" s="22">
        <f t="shared" ref="M6:N69" si="2">B6/B$8</f>
        <v>8.2497193619468653E-2</v>
      </c>
      <c r="N6" s="22">
        <f t="shared" si="2"/>
        <v>6.3274082330336115E-2</v>
      </c>
      <c r="O6" s="22">
        <f t="shared" ref="O6:O69" si="3">D6/D$8</f>
        <v>5.5961836625621104E-2</v>
      </c>
      <c r="P6" s="22">
        <f t="shared" ref="P6:P69" si="4">E6/E$8</f>
        <v>5.4796983165132152E-2</v>
      </c>
      <c r="Q6" s="22">
        <f t="shared" ref="Q6:Q69" si="5">F6/F$8</f>
        <v>6.0057789925810234E-2</v>
      </c>
      <c r="R6" s="22">
        <f t="shared" ref="R6:R69" si="6">G6/G$8</f>
        <v>7.0191427670489068E-2</v>
      </c>
      <c r="S6" s="22">
        <f t="shared" ref="S6:S69" si="7">H6/H$8</f>
        <v>7.9701805091639127E-2</v>
      </c>
      <c r="T6" s="22">
        <f t="shared" ref="T6:T69" si="8">I6/I$8</f>
        <v>7.2734689284609105E-2</v>
      </c>
      <c r="U6" s="22">
        <f t="shared" ref="U6:U69" si="9">J6/J$8</f>
        <v>8.5324430492230791E-2</v>
      </c>
      <c r="V6" s="22">
        <f t="shared" ref="V6:V69" si="10">K6/K$8</f>
        <v>8.0224672427961247E-2</v>
      </c>
      <c r="W6" s="46">
        <f t="shared" ref="W6:W8" si="11">AVERAGE(M6:V6)</f>
        <v>7.0476491063329774E-2</v>
      </c>
      <c r="X6" s="47">
        <f>STDEV(M6:V6)</f>
        <v>1.1388195451316339E-2</v>
      </c>
      <c r="Z6" s="22">
        <f t="shared" si="1"/>
        <v>4.3381096358616977E-2</v>
      </c>
      <c r="AA6" s="22">
        <f t="shared" si="1"/>
        <v>7.895607772682145E-2</v>
      </c>
      <c r="AB6" s="22">
        <f t="shared" si="1"/>
        <v>6.7531418765456985E-2</v>
      </c>
      <c r="AC6" s="22">
        <f t="shared" si="1"/>
        <v>3.0531571829813808E-2</v>
      </c>
      <c r="AD6" s="22">
        <f t="shared" si="1"/>
        <v>5.3306305812742982E-2</v>
      </c>
      <c r="AE6" s="22">
        <f t="shared" si="1"/>
        <v>-9.1200260572172898E-3</v>
      </c>
      <c r="AF6" s="22">
        <f t="shared" si="1"/>
        <v>-0.10940823825178891</v>
      </c>
      <c r="AG6" s="22">
        <f t="shared" si="1"/>
        <v>6.6186490169359846E-3</v>
      </c>
      <c r="AH6" s="22">
        <f t="shared" si="1"/>
        <v>0.15646105357946882</v>
      </c>
      <c r="AI6" s="46">
        <f t="shared" ref="AI6:AI8" si="12">AVERAGE(AA6:AH6)</f>
        <v>3.4359601552779229E-2</v>
      </c>
      <c r="AJ6" s="49">
        <f t="shared" ref="AJ6:AJ8" si="13">STDEV(AA6:AH6)</f>
        <v>7.7183308125161623E-2</v>
      </c>
    </row>
    <row r="7" spans="1:36" x14ac:dyDescent="0.25">
      <c r="A7" s="21" t="s">
        <v>9</v>
      </c>
      <c r="B7" s="3">
        <v>706.5</v>
      </c>
      <c r="C7" s="31">
        <v>824.2</v>
      </c>
      <c r="D7" s="31">
        <v>682.4</v>
      </c>
      <c r="E7" s="5">
        <v>674.9</v>
      </c>
      <c r="F7" s="5">
        <v>623.79999999999995</v>
      </c>
      <c r="G7" s="11">
        <v>606.1</v>
      </c>
      <c r="H7" s="4">
        <v>514.20000000000005</v>
      </c>
      <c r="I7" s="4">
        <v>565.70000000000005</v>
      </c>
      <c r="J7" s="4">
        <v>538.29999999999995</v>
      </c>
      <c r="K7" s="2">
        <v>487</v>
      </c>
      <c r="L7" s="2"/>
      <c r="M7" s="22">
        <f t="shared" si="2"/>
        <v>2.4477874634477599E-2</v>
      </c>
      <c r="N7" s="22">
        <f t="shared" si="2"/>
        <v>2.2851977852268977E-2</v>
      </c>
      <c r="O7" s="22">
        <f t="shared" si="3"/>
        <v>1.8055107235272014E-2</v>
      </c>
      <c r="P7" s="22">
        <f t="shared" si="4"/>
        <v>1.8665766889490582E-2</v>
      </c>
      <c r="Q7" s="22">
        <f t="shared" si="5"/>
        <v>1.9486138227254979E-2</v>
      </c>
      <c r="R7" s="22">
        <f t="shared" si="6"/>
        <v>2.3307414841989497E-2</v>
      </c>
      <c r="S7" s="22">
        <f t="shared" si="7"/>
        <v>2.224779771897337E-2</v>
      </c>
      <c r="T7" s="22">
        <f t="shared" si="8"/>
        <v>1.9892677300475427E-2</v>
      </c>
      <c r="U7" s="22">
        <f t="shared" si="9"/>
        <v>2.235260898090706E-2</v>
      </c>
      <c r="V7" s="22">
        <f t="shared" si="10"/>
        <v>2.1988639955209999E-2</v>
      </c>
      <c r="W7" s="46">
        <f t="shared" si="11"/>
        <v>2.1332600363631948E-2</v>
      </c>
      <c r="X7" s="47">
        <f>STDEV(M7:V7)</f>
        <v>2.1537126852159238E-3</v>
      </c>
      <c r="Z7" s="22">
        <f t="shared" si="1"/>
        <v>-0.14280514438243153</v>
      </c>
      <c r="AA7" s="22">
        <f t="shared" si="1"/>
        <v>0.20779601406799553</v>
      </c>
      <c r="AB7" s="22">
        <f t="shared" si="1"/>
        <v>1.1112757445547405E-2</v>
      </c>
      <c r="AC7" s="22">
        <f t="shared" si="1"/>
        <v>8.1917281179865409E-2</v>
      </c>
      <c r="AD7" s="22">
        <f t="shared" si="1"/>
        <v>2.9203101798382924E-2</v>
      </c>
      <c r="AE7" s="22">
        <f t="shared" si="1"/>
        <v>0.17872423181641373</v>
      </c>
      <c r="AF7" s="22">
        <f t="shared" si="1"/>
        <v>-9.1037652465971397E-2</v>
      </c>
      <c r="AG7" s="22">
        <f t="shared" si="1"/>
        <v>5.0900984581088826E-2</v>
      </c>
      <c r="AH7" s="22">
        <f t="shared" si="1"/>
        <v>0.10533880903490744</v>
      </c>
      <c r="AI7" s="46">
        <f t="shared" si="12"/>
        <v>7.1744440932278733E-2</v>
      </c>
      <c r="AJ7" s="49">
        <f t="shared" si="13"/>
        <v>9.5322910331713528E-2</v>
      </c>
    </row>
    <row r="8" spans="1:36" x14ac:dyDescent="0.25">
      <c r="A8" s="21" t="s">
        <v>79</v>
      </c>
      <c r="B8" s="3">
        <v>28862.799999999999</v>
      </c>
      <c r="C8" s="31">
        <v>36066.9</v>
      </c>
      <c r="D8" s="31">
        <v>37795.4</v>
      </c>
      <c r="E8" s="5">
        <v>36157.100000000006</v>
      </c>
      <c r="F8" s="5">
        <v>32012.499999999996</v>
      </c>
      <c r="G8" s="5">
        <v>26004.6</v>
      </c>
      <c r="H8" s="5">
        <v>23112.399999999998</v>
      </c>
      <c r="I8" s="5">
        <v>28437.600000000002</v>
      </c>
      <c r="J8" s="5">
        <v>24082.199999999997</v>
      </c>
      <c r="K8" s="5">
        <v>22147.8</v>
      </c>
      <c r="L8" s="5"/>
      <c r="M8" s="22">
        <f t="shared" si="2"/>
        <v>1</v>
      </c>
      <c r="N8" s="22">
        <f t="shared" si="2"/>
        <v>1</v>
      </c>
      <c r="O8" s="22">
        <f t="shared" si="3"/>
        <v>1</v>
      </c>
      <c r="P8" s="22">
        <f t="shared" si="4"/>
        <v>1</v>
      </c>
      <c r="Q8" s="22">
        <f t="shared" si="5"/>
        <v>1</v>
      </c>
      <c r="R8" s="22">
        <f t="shared" si="6"/>
        <v>1</v>
      </c>
      <c r="S8" s="22">
        <f t="shared" si="7"/>
        <v>1</v>
      </c>
      <c r="T8" s="22">
        <f t="shared" si="8"/>
        <v>1</v>
      </c>
      <c r="U8" s="22">
        <f t="shared" si="9"/>
        <v>1</v>
      </c>
      <c r="V8" s="22">
        <f t="shared" si="10"/>
        <v>1</v>
      </c>
      <c r="W8" s="46">
        <f t="shared" si="11"/>
        <v>1</v>
      </c>
      <c r="X8" s="47">
        <f>STDEV(M8:V8)</f>
        <v>0</v>
      </c>
      <c r="Z8" s="22">
        <f t="shared" si="1"/>
        <v>-0.19974270037070008</v>
      </c>
      <c r="AA8" s="22">
        <f t="shared" si="1"/>
        <v>-4.5733078628616197E-2</v>
      </c>
      <c r="AB8" s="22">
        <f t="shared" si="1"/>
        <v>4.5310602896802887E-2</v>
      </c>
      <c r="AC8" s="22">
        <f t="shared" si="1"/>
        <v>0.12946817649355746</v>
      </c>
      <c r="AD8" s="22">
        <f t="shared" si="1"/>
        <v>0.23103220199503149</v>
      </c>
      <c r="AE8" s="22">
        <f t="shared" si="1"/>
        <v>0.12513629047610819</v>
      </c>
      <c r="AF8" s="22">
        <f t="shared" si="1"/>
        <v>-0.18725912172616554</v>
      </c>
      <c r="AG8" s="22">
        <f t="shared" si="1"/>
        <v>0.18085556967386718</v>
      </c>
      <c r="AH8" s="22">
        <f t="shared" si="1"/>
        <v>8.7340503345704645E-2</v>
      </c>
      <c r="AI8" s="46">
        <f t="shared" si="12"/>
        <v>7.0768893065786265E-2</v>
      </c>
      <c r="AJ8" s="49">
        <f t="shared" si="13"/>
        <v>0.13377952702830839</v>
      </c>
    </row>
    <row r="9" spans="1:36" x14ac:dyDescent="0.25">
      <c r="A9" s="21" t="s">
        <v>11</v>
      </c>
      <c r="B9" s="3"/>
      <c r="C9" s="31"/>
      <c r="D9" s="31"/>
      <c r="E9" s="5"/>
      <c r="F9" s="5"/>
      <c r="G9" s="5"/>
      <c r="H9" s="4"/>
      <c r="I9" s="4"/>
      <c r="J9" s="4"/>
      <c r="K9" s="2"/>
      <c r="L9" s="2"/>
      <c r="M9" s="22"/>
      <c r="N9" s="22"/>
      <c r="O9" s="22"/>
      <c r="P9" s="22"/>
      <c r="Q9" s="22"/>
      <c r="R9" s="22"/>
      <c r="S9" s="22"/>
      <c r="T9" s="22"/>
      <c r="U9" s="22"/>
      <c r="V9" s="22"/>
      <c r="W9" s="45"/>
      <c r="X9" s="45"/>
      <c r="Z9" s="50"/>
      <c r="AA9" s="50"/>
      <c r="AB9" s="50"/>
      <c r="AC9" s="50"/>
      <c r="AD9" s="50"/>
      <c r="AE9" s="50"/>
      <c r="AF9" s="50"/>
      <c r="AG9" s="50"/>
      <c r="AH9" s="50"/>
      <c r="AI9" s="46"/>
      <c r="AJ9" s="45"/>
    </row>
    <row r="10" spans="1:36" x14ac:dyDescent="0.25">
      <c r="A10" s="21" t="s">
        <v>12</v>
      </c>
      <c r="B10" s="3">
        <v>20143.2</v>
      </c>
      <c r="C10" s="31">
        <v>24775.8</v>
      </c>
      <c r="D10" s="31">
        <v>25667.3</v>
      </c>
      <c r="E10" s="23">
        <v>25007.8</v>
      </c>
      <c r="F10" s="23">
        <v>21919.4</v>
      </c>
      <c r="G10" s="11">
        <v>17398.8</v>
      </c>
      <c r="H10" s="4">
        <v>16255.2</v>
      </c>
      <c r="I10" s="4">
        <v>19574.8</v>
      </c>
      <c r="J10" s="4">
        <v>16252.8</v>
      </c>
      <c r="K10" s="2">
        <v>15362</v>
      </c>
      <c r="L10" s="2"/>
      <c r="M10" s="22">
        <f t="shared" si="2"/>
        <v>0.69789486813476176</v>
      </c>
      <c r="N10" s="22">
        <f t="shared" si="2"/>
        <v>0.68694010297530417</v>
      </c>
      <c r="O10" s="22">
        <f t="shared" si="3"/>
        <v>0.67911174375717676</v>
      </c>
      <c r="P10" s="22">
        <f t="shared" si="4"/>
        <v>0.69164285852571128</v>
      </c>
      <c r="Q10" s="22">
        <f t="shared" si="5"/>
        <v>0.68471378367825075</v>
      </c>
      <c r="R10" s="22">
        <f t="shared" si="6"/>
        <v>0.66906624212639298</v>
      </c>
      <c r="S10" s="22">
        <f t="shared" si="7"/>
        <v>0.70331077689898069</v>
      </c>
      <c r="T10" s="22">
        <f t="shared" si="8"/>
        <v>0.68834219484063341</v>
      </c>
      <c r="U10" s="22">
        <f t="shared" si="9"/>
        <v>0.67488850686399093</v>
      </c>
      <c r="V10" s="22">
        <f t="shared" si="10"/>
        <v>0.6936129096343655</v>
      </c>
      <c r="W10" s="46">
        <f t="shared" ref="W10:W22" si="14">AVERAGE(M10:V10)</f>
        <v>0.68695239874355674</v>
      </c>
      <c r="X10" s="47">
        <f t="shared" ref="X10:X22" si="15">STDEV(M10:V10)</f>
        <v>1.0475198373973604E-2</v>
      </c>
      <c r="Z10" s="22">
        <f t="shared" ref="Z10:Z22" si="16">IF(B10&gt;0,IF(C10&gt;0,B10/C10-1,""),"")</f>
        <v>-0.18698084421088312</v>
      </c>
      <c r="AA10" s="22">
        <f t="shared" ref="AA10:AA22" si="17">IF(C10&gt;0,IF(D10&gt;0,C10/D10-1,""),"")</f>
        <v>-3.473290918795513E-2</v>
      </c>
      <c r="AB10" s="22">
        <f t="shared" ref="AB10:AB22" si="18">IF(D10&gt;0,IF(E10&gt;0,D10/E10-1,""),"")</f>
        <v>2.6371772007133698E-2</v>
      </c>
      <c r="AC10" s="22">
        <f t="shared" ref="AC10:AC22" si="19">IF(E10&gt;0,IF(F10&gt;0,E10/F10-1,""),"")</f>
        <v>0.14089801728149487</v>
      </c>
      <c r="AD10" s="22">
        <f t="shared" ref="AD10:AD22" si="20">IF(F10&gt;0,IF(G10&gt;0,F10/G10-1,""),"")</f>
        <v>0.25982251649539068</v>
      </c>
      <c r="AE10" s="22">
        <f t="shared" ref="AE10:AE22" si="21">IF(G10&gt;0,IF(H10&gt;0,G10/H10-1,""),"")</f>
        <v>7.0352871696441666E-2</v>
      </c>
      <c r="AF10" s="22">
        <f t="shared" ref="AF10:AF22" si="22">IF(H10&gt;0,IF(I10&gt;0,H10/I10-1,""),"")</f>
        <v>-0.16958538529129286</v>
      </c>
      <c r="AG10" s="22">
        <f t="shared" ref="AG10:AG22" si="23">IF(I10&gt;0,IF(J10&gt;0,I10/J10-1,""),"")</f>
        <v>0.2043955503051782</v>
      </c>
      <c r="AH10" s="22">
        <f t="shared" ref="AH10:AH22" si="24">IF(J10&gt;0,IF(K10&gt;0,J10/K10-1,""),"")</f>
        <v>5.7987241244629617E-2</v>
      </c>
      <c r="AI10" s="46">
        <f t="shared" ref="AI10:AI22" si="25">AVERAGE(AA10:AH10)</f>
        <v>6.9438709318877592E-2</v>
      </c>
      <c r="AJ10" s="49">
        <f t="shared" ref="AJ10:AJ22" si="26">STDEV(AA10:AH10)</f>
        <v>0.13603400439826385</v>
      </c>
    </row>
    <row r="11" spans="1:36" x14ac:dyDescent="0.25">
      <c r="A11" s="21" t="s">
        <v>13</v>
      </c>
      <c r="B11" s="3">
        <v>1425.1</v>
      </c>
      <c r="C11" s="31">
        <v>1452</v>
      </c>
      <c r="D11" s="31">
        <v>1477.3</v>
      </c>
      <c r="E11" s="23">
        <v>1433.6</v>
      </c>
      <c r="F11" s="23">
        <v>1226.2</v>
      </c>
      <c r="G11" s="5">
        <v>1052.4000000000001</v>
      </c>
      <c r="H11" s="4">
        <v>977</v>
      </c>
      <c r="I11" s="4">
        <v>943.1</v>
      </c>
      <c r="J11" s="4">
        <v>816.8</v>
      </c>
      <c r="K11" s="2">
        <v>725.8</v>
      </c>
      <c r="L11" s="2"/>
      <c r="M11" s="22">
        <f t="shared" si="2"/>
        <v>4.9374974014995077E-2</v>
      </c>
      <c r="N11" s="22">
        <f t="shared" si="2"/>
        <v>4.0258519584438913E-2</v>
      </c>
      <c r="O11" s="22">
        <f t="shared" si="3"/>
        <v>3.9086767172724718E-2</v>
      </c>
      <c r="P11" s="22">
        <f t="shared" si="4"/>
        <v>3.9649197529669132E-2</v>
      </c>
      <c r="Q11" s="22">
        <f t="shared" si="5"/>
        <v>3.8303787582975403E-2</v>
      </c>
      <c r="R11" s="22">
        <f t="shared" si="6"/>
        <v>4.0469763041923359E-2</v>
      </c>
      <c r="S11" s="22">
        <f t="shared" si="7"/>
        <v>4.2271681002405637E-2</v>
      </c>
      <c r="T11" s="22">
        <f t="shared" si="8"/>
        <v>3.3163839423861363E-2</v>
      </c>
      <c r="U11" s="22">
        <f t="shared" si="9"/>
        <v>3.3917167036234236E-2</v>
      </c>
      <c r="V11" s="22">
        <f t="shared" si="10"/>
        <v>3.2770749239202084E-2</v>
      </c>
      <c r="W11" s="46">
        <f t="shared" si="14"/>
        <v>3.8926644562842991E-2</v>
      </c>
      <c r="X11" s="47">
        <f t="shared" si="15"/>
        <v>4.9626098766326872E-3</v>
      </c>
      <c r="Z11" s="22">
        <f t="shared" si="16"/>
        <v>-1.8526170798898178E-2</v>
      </c>
      <c r="AA11" s="22">
        <f t="shared" si="17"/>
        <v>-1.7125837676842837E-2</v>
      </c>
      <c r="AB11" s="22">
        <f t="shared" si="18"/>
        <v>3.0482700892857206E-2</v>
      </c>
      <c r="AC11" s="22">
        <f t="shared" si="19"/>
        <v>0.16914043386070765</v>
      </c>
      <c r="AD11" s="22">
        <f t="shared" si="20"/>
        <v>0.16514633219308239</v>
      </c>
      <c r="AE11" s="22">
        <f t="shared" si="21"/>
        <v>7.7175025588536394E-2</v>
      </c>
      <c r="AF11" s="22">
        <f t="shared" si="22"/>
        <v>3.5945286820061373E-2</v>
      </c>
      <c r="AG11" s="22">
        <f t="shared" si="23"/>
        <v>0.1546278158667973</v>
      </c>
      <c r="AH11" s="22">
        <f t="shared" si="24"/>
        <v>0.12537889225681997</v>
      </c>
      <c r="AI11" s="46">
        <f t="shared" si="25"/>
        <v>9.2596331225252432E-2</v>
      </c>
      <c r="AJ11" s="49">
        <f t="shared" si="26"/>
        <v>7.1102861711257237E-2</v>
      </c>
    </row>
    <row r="12" spans="1:36" x14ac:dyDescent="0.25">
      <c r="A12" s="21" t="s">
        <v>14</v>
      </c>
      <c r="B12" s="3">
        <v>2873.3</v>
      </c>
      <c r="C12" s="31">
        <v>3284.4</v>
      </c>
      <c r="D12" s="31">
        <v>3605.5</v>
      </c>
      <c r="E12" s="23">
        <v>3417</v>
      </c>
      <c r="F12" s="23">
        <v>3168.7</v>
      </c>
      <c r="G12" s="11">
        <v>2968.7</v>
      </c>
      <c r="H12" s="4">
        <v>2780.6</v>
      </c>
      <c r="I12" s="4">
        <v>2960.2</v>
      </c>
      <c r="J12" s="4">
        <v>2620.8000000000002</v>
      </c>
      <c r="K12" s="2">
        <v>2323.9</v>
      </c>
      <c r="L12" s="2"/>
      <c r="M12" s="22">
        <f t="shared" si="2"/>
        <v>9.9550286181520856E-2</v>
      </c>
      <c r="N12" s="22">
        <f t="shared" si="2"/>
        <v>9.1064105869925055E-2</v>
      </c>
      <c r="O12" s="22">
        <f t="shared" si="3"/>
        <v>9.5395206824110873E-2</v>
      </c>
      <c r="P12" s="22">
        <f t="shared" si="4"/>
        <v>9.4504260573995136E-2</v>
      </c>
      <c r="Q12" s="22">
        <f t="shared" si="5"/>
        <v>9.8983209683717308E-2</v>
      </c>
      <c r="R12" s="22">
        <f t="shared" si="6"/>
        <v>0.11416057159118002</v>
      </c>
      <c r="S12" s="22">
        <f t="shared" si="7"/>
        <v>0.12030771360827955</v>
      </c>
      <c r="T12" s="22">
        <f t="shared" si="8"/>
        <v>0.1040945790080738</v>
      </c>
      <c r="U12" s="22">
        <f t="shared" si="9"/>
        <v>0.10882726661185442</v>
      </c>
      <c r="V12" s="22">
        <f t="shared" si="10"/>
        <v>0.10492690018873208</v>
      </c>
      <c r="W12" s="46">
        <f t="shared" si="14"/>
        <v>0.10318141001413891</v>
      </c>
      <c r="X12" s="47">
        <f t="shared" si="15"/>
        <v>9.2084831816768888E-3</v>
      </c>
      <c r="Z12" s="22">
        <f t="shared" si="16"/>
        <v>-0.12516745828766285</v>
      </c>
      <c r="AA12" s="22">
        <f t="shared" si="17"/>
        <v>-8.9058383025932608E-2</v>
      </c>
      <c r="AB12" s="22">
        <f t="shared" si="18"/>
        <v>5.5165349721978396E-2</v>
      </c>
      <c r="AC12" s="22">
        <f t="shared" si="19"/>
        <v>7.8360210812004949E-2</v>
      </c>
      <c r="AD12" s="22">
        <f t="shared" si="20"/>
        <v>6.7369555697780248E-2</v>
      </c>
      <c r="AE12" s="22">
        <f t="shared" si="21"/>
        <v>6.764727037330065E-2</v>
      </c>
      <c r="AF12" s="22">
        <f t="shared" si="22"/>
        <v>-6.0671576244848313E-2</v>
      </c>
      <c r="AG12" s="22">
        <f t="shared" si="23"/>
        <v>0.12950244200244176</v>
      </c>
      <c r="AH12" s="22">
        <f t="shared" si="24"/>
        <v>0.12775937002452786</v>
      </c>
      <c r="AI12" s="46">
        <f t="shared" si="25"/>
        <v>4.7009279920156619E-2</v>
      </c>
      <c r="AJ12" s="49">
        <f t="shared" si="26"/>
        <v>8.0467512830884436E-2</v>
      </c>
    </row>
    <row r="13" spans="1:36" x14ac:dyDescent="0.25">
      <c r="A13" s="21" t="s">
        <v>15</v>
      </c>
      <c r="B13" s="3">
        <v>680</v>
      </c>
      <c r="C13" s="31">
        <v>664</v>
      </c>
      <c r="D13" s="31">
        <v>741.3</v>
      </c>
      <c r="E13" s="23">
        <v>782.8</v>
      </c>
      <c r="F13" s="23">
        <v>759.4</v>
      </c>
      <c r="G13" s="5">
        <v>811.4</v>
      </c>
      <c r="H13" s="4">
        <v>1042.4000000000001</v>
      </c>
      <c r="I13" s="4">
        <v>1137</v>
      </c>
      <c r="J13" s="4">
        <v>1151.2</v>
      </c>
      <c r="K13" s="2">
        <v>1017.5</v>
      </c>
      <c r="L13" s="2"/>
      <c r="M13" s="22">
        <f t="shared" si="2"/>
        <v>2.3559737793977024E-2</v>
      </c>
      <c r="N13" s="22">
        <f t="shared" si="2"/>
        <v>1.8410232096465178E-2</v>
      </c>
      <c r="O13" s="22">
        <f t="shared" si="3"/>
        <v>1.9613497938902616E-2</v>
      </c>
      <c r="P13" s="22">
        <f t="shared" si="4"/>
        <v>2.164996639664132E-2</v>
      </c>
      <c r="Q13" s="22">
        <f t="shared" si="5"/>
        <v>2.3721983600156191E-2</v>
      </c>
      <c r="R13" s="22">
        <f t="shared" si="6"/>
        <v>3.1202171923428931E-2</v>
      </c>
      <c r="S13" s="22">
        <f t="shared" si="7"/>
        <v>4.510133088731591E-2</v>
      </c>
      <c r="T13" s="22">
        <f t="shared" si="8"/>
        <v>3.9982276985399606E-2</v>
      </c>
      <c r="U13" s="22">
        <f t="shared" si="9"/>
        <v>4.7802941591715054E-2</v>
      </c>
      <c r="V13" s="22">
        <f t="shared" si="10"/>
        <v>4.5941357606624586E-2</v>
      </c>
      <c r="W13" s="46">
        <f t="shared" si="14"/>
        <v>3.1698549682062642E-2</v>
      </c>
      <c r="X13" s="47">
        <f t="shared" si="15"/>
        <v>1.1851759553613941E-2</v>
      </c>
      <c r="Z13" s="22">
        <f t="shared" si="16"/>
        <v>2.4096385542168752E-2</v>
      </c>
      <c r="AA13" s="22">
        <f t="shared" si="17"/>
        <v>-0.10427627141508156</v>
      </c>
      <c r="AB13" s="22">
        <f t="shared" si="18"/>
        <v>-5.3014818599897762E-2</v>
      </c>
      <c r="AC13" s="22">
        <f t="shared" si="19"/>
        <v>3.0813800368712174E-2</v>
      </c>
      <c r="AD13" s="22">
        <f t="shared" si="20"/>
        <v>-6.4086763618437237E-2</v>
      </c>
      <c r="AE13" s="22">
        <f t="shared" si="21"/>
        <v>-0.22160399079048354</v>
      </c>
      <c r="AF13" s="22">
        <f t="shared" si="22"/>
        <v>-8.3201407211961231E-2</v>
      </c>
      <c r="AG13" s="22">
        <f t="shared" si="23"/>
        <v>-1.2334954829742895E-2</v>
      </c>
      <c r="AH13" s="22">
        <f t="shared" si="24"/>
        <v>0.13140049140049137</v>
      </c>
      <c r="AI13" s="46">
        <f t="shared" si="25"/>
        <v>-4.7037989337050085E-2</v>
      </c>
      <c r="AJ13" s="49">
        <f t="shared" si="26"/>
        <v>0.10315673162436048</v>
      </c>
    </row>
    <row r="14" spans="1:36" x14ac:dyDescent="0.25">
      <c r="A14" s="21" t="s">
        <v>16</v>
      </c>
      <c r="B14" s="3">
        <v>961.1</v>
      </c>
      <c r="C14" s="31">
        <v>1093.3</v>
      </c>
      <c r="D14" s="31">
        <v>820.6</v>
      </c>
      <c r="E14" s="23">
        <v>781.5</v>
      </c>
      <c r="F14" s="23">
        <v>716</v>
      </c>
      <c r="G14" s="12">
        <v>748.1</v>
      </c>
      <c r="H14" s="4">
        <v>717.4</v>
      </c>
      <c r="I14" s="4">
        <v>698.7</v>
      </c>
      <c r="J14" s="4">
        <v>565.1</v>
      </c>
      <c r="K14" s="2">
        <v>544.79999999999995</v>
      </c>
      <c r="L14" s="2"/>
      <c r="M14" s="22">
        <f t="shared" si="2"/>
        <v>3.3298917637928409E-2</v>
      </c>
      <c r="N14" s="22">
        <f t="shared" si="2"/>
        <v>3.0313112576905693E-2</v>
      </c>
      <c r="O14" s="22">
        <f t="shared" si="3"/>
        <v>2.1711636865861982E-2</v>
      </c>
      <c r="P14" s="22">
        <f t="shared" si="4"/>
        <v>2.1614012185711792E-2</v>
      </c>
      <c r="Q14" s="22">
        <f t="shared" si="5"/>
        <v>2.2366263178445922E-2</v>
      </c>
      <c r="R14" s="22">
        <f t="shared" si="6"/>
        <v>2.8767987202264218E-2</v>
      </c>
      <c r="S14" s="22">
        <f t="shared" si="7"/>
        <v>3.1039615098388745E-2</v>
      </c>
      <c r="T14" s="22">
        <f t="shared" si="8"/>
        <v>2.456958393113343E-2</v>
      </c>
      <c r="U14" s="22">
        <f t="shared" si="9"/>
        <v>2.3465464118726697E-2</v>
      </c>
      <c r="V14" s="22">
        <f t="shared" si="10"/>
        <v>2.4598379974534717E-2</v>
      </c>
      <c r="W14" s="46">
        <f t="shared" si="14"/>
        <v>2.6174497276990161E-2</v>
      </c>
      <c r="X14" s="47">
        <f t="shared" si="15"/>
        <v>4.2933748834210498E-3</v>
      </c>
      <c r="Z14" s="22">
        <f t="shared" si="16"/>
        <v>-0.12091832068050845</v>
      </c>
      <c r="AA14" s="22">
        <f t="shared" si="17"/>
        <v>0.33231781623202528</v>
      </c>
      <c r="AB14" s="22">
        <f t="shared" si="18"/>
        <v>5.0031989763275719E-2</v>
      </c>
      <c r="AC14" s="22">
        <f t="shared" si="19"/>
        <v>9.1480446927374226E-2</v>
      </c>
      <c r="AD14" s="22">
        <f t="shared" si="20"/>
        <v>-4.2908702045181157E-2</v>
      </c>
      <c r="AE14" s="22">
        <f t="shared" si="21"/>
        <v>4.2793420685809824E-2</v>
      </c>
      <c r="AF14" s="22">
        <f t="shared" si="22"/>
        <v>2.6763990267639759E-2</v>
      </c>
      <c r="AG14" s="22">
        <f t="shared" si="23"/>
        <v>0.23641833303840021</v>
      </c>
      <c r="AH14" s="22">
        <f t="shared" si="24"/>
        <v>3.7261380323054372E-2</v>
      </c>
      <c r="AI14" s="46">
        <f t="shared" si="25"/>
        <v>9.6769834399049778E-2</v>
      </c>
      <c r="AJ14" s="49">
        <f t="shared" si="26"/>
        <v>0.12424778225008226</v>
      </c>
    </row>
    <row r="15" spans="1:36" x14ac:dyDescent="0.25">
      <c r="A15" s="21" t="s">
        <v>10</v>
      </c>
      <c r="B15" s="3">
        <v>26082.7</v>
      </c>
      <c r="C15" s="31">
        <v>31269.5</v>
      </c>
      <c r="D15" s="31">
        <v>32312</v>
      </c>
      <c r="E15" s="5">
        <v>31422.699999999997</v>
      </c>
      <c r="F15" s="5">
        <v>27789.700000000004</v>
      </c>
      <c r="G15" s="5">
        <v>22979.4</v>
      </c>
      <c r="H15" s="5">
        <v>21772.600000000002</v>
      </c>
      <c r="I15" s="5">
        <v>25313.8</v>
      </c>
      <c r="J15" s="5">
        <v>21406.699999999997</v>
      </c>
      <c r="K15" s="5">
        <v>19974</v>
      </c>
      <c r="L15" s="5"/>
      <c r="M15" s="22">
        <f t="shared" si="2"/>
        <v>0.90367878376318311</v>
      </c>
      <c r="N15" s="22">
        <f t="shared" si="2"/>
        <v>0.86698607310303899</v>
      </c>
      <c r="O15" s="22">
        <f t="shared" si="3"/>
        <v>0.85491885255877698</v>
      </c>
      <c r="P15" s="22">
        <f t="shared" si="4"/>
        <v>0.86906029521172856</v>
      </c>
      <c r="Q15" s="22">
        <f t="shared" si="5"/>
        <v>0.86808902772354568</v>
      </c>
      <c r="R15" s="22">
        <f t="shared" si="6"/>
        <v>0.88366673588518962</v>
      </c>
      <c r="S15" s="22">
        <f t="shared" si="7"/>
        <v>0.94203111749537061</v>
      </c>
      <c r="T15" s="22">
        <f t="shared" si="8"/>
        <v>0.89015247418910171</v>
      </c>
      <c r="U15" s="22">
        <f t="shared" si="9"/>
        <v>0.88890134622252115</v>
      </c>
      <c r="V15" s="22">
        <f t="shared" si="10"/>
        <v>0.90185029664345895</v>
      </c>
      <c r="W15" s="46">
        <f t="shared" si="14"/>
        <v>0.88693350027959161</v>
      </c>
      <c r="X15" s="47">
        <f t="shared" si="15"/>
        <v>2.5079810031228004E-2</v>
      </c>
      <c r="Z15" s="22">
        <f t="shared" si="16"/>
        <v>-0.16587409456499147</v>
      </c>
      <c r="AA15" s="22">
        <f t="shared" si="17"/>
        <v>-3.2263555335479088E-2</v>
      </c>
      <c r="AB15" s="22">
        <f t="shared" si="18"/>
        <v>2.8301196268939455E-2</v>
      </c>
      <c r="AC15" s="22">
        <f t="shared" si="19"/>
        <v>0.13073188987286621</v>
      </c>
      <c r="AD15" s="22">
        <f t="shared" si="20"/>
        <v>0.20933096599563106</v>
      </c>
      <c r="AE15" s="22">
        <f t="shared" si="21"/>
        <v>5.5427463876615457E-2</v>
      </c>
      <c r="AF15" s="22">
        <f t="shared" si="22"/>
        <v>-0.13989207467863363</v>
      </c>
      <c r="AG15" s="22">
        <f t="shared" si="23"/>
        <v>0.18251762298719565</v>
      </c>
      <c r="AH15" s="22">
        <f t="shared" si="24"/>
        <v>7.1728246720736744E-2</v>
      </c>
      <c r="AI15" s="46">
        <f t="shared" si="25"/>
        <v>6.3235219463483983E-2</v>
      </c>
      <c r="AJ15" s="49">
        <f t="shared" si="26"/>
        <v>0.11455644373656834</v>
      </c>
    </row>
    <row r="16" spans="1:36" x14ac:dyDescent="0.25">
      <c r="A16" s="21" t="s">
        <v>17</v>
      </c>
      <c r="B16" s="3">
        <v>2780.1</v>
      </c>
      <c r="C16" s="31">
        <v>4797.3999999999996</v>
      </c>
      <c r="D16" s="31">
        <v>5483.4</v>
      </c>
      <c r="E16" s="5">
        <v>4734.4000000000087</v>
      </c>
      <c r="F16" s="5">
        <v>4222.799999999992</v>
      </c>
      <c r="G16" s="5">
        <v>3025.1999999999971</v>
      </c>
      <c r="H16" s="5">
        <v>1339.7999999999956</v>
      </c>
      <c r="I16" s="5">
        <v>3123.8000000000029</v>
      </c>
      <c r="J16" s="5">
        <v>2675.5</v>
      </c>
      <c r="K16" s="5">
        <v>2173.7999999999993</v>
      </c>
      <c r="L16" s="5"/>
      <c r="M16" s="22">
        <f t="shared" si="2"/>
        <v>9.6321216236816942E-2</v>
      </c>
      <c r="N16" s="22">
        <f t="shared" si="2"/>
        <v>0.1330139268969609</v>
      </c>
      <c r="O16" s="22">
        <f t="shared" si="3"/>
        <v>0.145081147441223</v>
      </c>
      <c r="P16" s="22">
        <f t="shared" si="4"/>
        <v>0.13093970478827141</v>
      </c>
      <c r="Q16" s="22">
        <f t="shared" si="5"/>
        <v>0.13191097227645426</v>
      </c>
      <c r="R16" s="22">
        <f t="shared" si="6"/>
        <v>0.11633326411481035</v>
      </c>
      <c r="S16" s="22">
        <f t="shared" si="7"/>
        <v>5.7968882504629365E-2</v>
      </c>
      <c r="T16" s="22">
        <f t="shared" si="8"/>
        <v>0.10984752581089834</v>
      </c>
      <c r="U16" s="22">
        <f t="shared" si="9"/>
        <v>0.11109865377747881</v>
      </c>
      <c r="V16" s="22">
        <f t="shared" si="10"/>
        <v>9.8149703356541024E-2</v>
      </c>
      <c r="W16" s="46">
        <f t="shared" si="14"/>
        <v>0.11306649972040843</v>
      </c>
      <c r="X16" s="47">
        <f t="shared" si="15"/>
        <v>2.5079810031228021E-2</v>
      </c>
      <c r="Z16" s="22">
        <f t="shared" si="16"/>
        <v>-0.42049860341018053</v>
      </c>
      <c r="AA16" s="22">
        <f t="shared" si="17"/>
        <v>-0.12510486194696724</v>
      </c>
      <c r="AB16" s="22">
        <f t="shared" si="18"/>
        <v>0.15820378506251886</v>
      </c>
      <c r="AC16" s="22">
        <f t="shared" si="19"/>
        <v>0.12115184237946797</v>
      </c>
      <c r="AD16" s="22">
        <f t="shared" si="20"/>
        <v>0.39587465291550838</v>
      </c>
      <c r="AE16" s="22">
        <f t="shared" si="21"/>
        <v>1.2579489476041252</v>
      </c>
      <c r="AF16" s="22">
        <f t="shared" si="22"/>
        <v>-0.57109930213202054</v>
      </c>
      <c r="AG16" s="22">
        <f t="shared" si="23"/>
        <v>0.16755746589422649</v>
      </c>
      <c r="AH16" s="22">
        <f t="shared" si="24"/>
        <v>0.23079400128806737</v>
      </c>
      <c r="AI16" s="46">
        <f t="shared" si="25"/>
        <v>0.20441581638311582</v>
      </c>
      <c r="AJ16" s="49">
        <f t="shared" si="26"/>
        <v>0.51654330602638077</v>
      </c>
    </row>
    <row r="17" spans="1:36" x14ac:dyDescent="0.25">
      <c r="A17" s="21" t="s">
        <v>18</v>
      </c>
      <c r="B17" s="3">
        <v>840.1</v>
      </c>
      <c r="C17" s="31">
        <v>1626.5</v>
      </c>
      <c r="D17" s="31">
        <v>1945.9</v>
      </c>
      <c r="E17" s="23">
        <v>1659.4</v>
      </c>
      <c r="F17" s="23">
        <v>1423.6</v>
      </c>
      <c r="G17" s="23">
        <v>1161.5999999999999</v>
      </c>
      <c r="H17" s="4">
        <v>460</v>
      </c>
      <c r="I17" s="4">
        <v>1111.2</v>
      </c>
      <c r="J17" s="4">
        <v>883</v>
      </c>
      <c r="K17" s="2">
        <v>741.6</v>
      </c>
      <c r="L17" s="2"/>
      <c r="M17" s="22">
        <f t="shared" si="2"/>
        <v>2.9106670177529555E-2</v>
      </c>
      <c r="N17" s="22">
        <f t="shared" si="2"/>
        <v>4.509675076039249E-2</v>
      </c>
      <c r="O17" s="22">
        <f t="shared" si="3"/>
        <v>5.1485101361541351E-2</v>
      </c>
      <c r="P17" s="22">
        <f t="shared" si="4"/>
        <v>4.5894167397274664E-2</v>
      </c>
      <c r="Q17" s="22">
        <f t="shared" si="5"/>
        <v>4.4470128855915662E-2</v>
      </c>
      <c r="R17" s="22">
        <f t="shared" si="6"/>
        <v>4.4669020096444474E-2</v>
      </c>
      <c r="S17" s="22">
        <f t="shared" si="7"/>
        <v>1.9902736193558437E-2</v>
      </c>
      <c r="T17" s="22">
        <f t="shared" si="8"/>
        <v>3.9075027428474976E-2</v>
      </c>
      <c r="U17" s="22">
        <f t="shared" si="9"/>
        <v>3.6666085324430497E-2</v>
      </c>
      <c r="V17" s="22">
        <f t="shared" si="10"/>
        <v>3.3484138379432725E-2</v>
      </c>
      <c r="W17" s="46">
        <f t="shared" si="14"/>
        <v>3.8984982597499482E-2</v>
      </c>
      <c r="X17" s="47">
        <f t="shared" si="15"/>
        <v>9.434549329097125E-3</v>
      </c>
      <c r="Z17" s="22">
        <f t="shared" si="16"/>
        <v>-0.48349216108207804</v>
      </c>
      <c r="AA17" s="22">
        <f t="shared" si="17"/>
        <v>-0.16413998663857343</v>
      </c>
      <c r="AB17" s="22">
        <f t="shared" si="18"/>
        <v>0.17265276606002167</v>
      </c>
      <c r="AC17" s="22">
        <f t="shared" si="19"/>
        <v>0.16563641472323698</v>
      </c>
      <c r="AD17" s="22">
        <f t="shared" si="20"/>
        <v>0.2255509641873279</v>
      </c>
      <c r="AE17" s="22">
        <f t="shared" si="21"/>
        <v>1.5252173913043476</v>
      </c>
      <c r="AF17" s="22">
        <f t="shared" si="22"/>
        <v>-0.58603311735061192</v>
      </c>
      <c r="AG17" s="22">
        <f t="shared" si="23"/>
        <v>0.25843714609286539</v>
      </c>
      <c r="AH17" s="22">
        <f t="shared" si="24"/>
        <v>0.1906688241639698</v>
      </c>
      <c r="AI17" s="46">
        <f t="shared" si="25"/>
        <v>0.22349880031782299</v>
      </c>
      <c r="AJ17" s="49">
        <f t="shared" si="26"/>
        <v>0.59860708871031254</v>
      </c>
    </row>
    <row r="18" spans="1:36" x14ac:dyDescent="0.25">
      <c r="A18" s="21" t="s">
        <v>19</v>
      </c>
      <c r="B18" s="3">
        <v>1940</v>
      </c>
      <c r="C18" s="31">
        <v>3170.9</v>
      </c>
      <c r="D18" s="31">
        <v>3537.5</v>
      </c>
      <c r="E18" s="5">
        <v>3075.0000000000086</v>
      </c>
      <c r="F18" s="5">
        <v>2799.1999999999921</v>
      </c>
      <c r="G18" s="5">
        <v>1863.5999999999972</v>
      </c>
      <c r="H18" s="5">
        <v>879.79999999999563</v>
      </c>
      <c r="I18" s="5">
        <v>2012.6000000000029</v>
      </c>
      <c r="J18" s="5">
        <v>1792.5</v>
      </c>
      <c r="K18" s="5">
        <v>1432.1999999999994</v>
      </c>
      <c r="L18" s="5"/>
      <c r="M18" s="22">
        <f t="shared" si="2"/>
        <v>6.7214546059287394E-2</v>
      </c>
      <c r="N18" s="22">
        <f t="shared" si="2"/>
        <v>8.7917176136568437E-2</v>
      </c>
      <c r="O18" s="22">
        <f t="shared" si="3"/>
        <v>9.3596046079681652E-2</v>
      </c>
      <c r="P18" s="22">
        <f t="shared" si="4"/>
        <v>8.5045537390996739E-2</v>
      </c>
      <c r="Q18" s="22">
        <f t="shared" si="5"/>
        <v>8.7440843420538608E-2</v>
      </c>
      <c r="R18" s="22">
        <f t="shared" si="6"/>
        <v>7.166424401836588E-2</v>
      </c>
      <c r="S18" s="22">
        <f t="shared" si="7"/>
        <v>3.8066146311070928E-2</v>
      </c>
      <c r="T18" s="22">
        <f t="shared" si="8"/>
        <v>7.077249838242336E-2</v>
      </c>
      <c r="U18" s="22">
        <f t="shared" si="9"/>
        <v>7.4432568453048312E-2</v>
      </c>
      <c r="V18" s="22">
        <f t="shared" si="10"/>
        <v>6.4665564977108306E-2</v>
      </c>
      <c r="W18" s="46">
        <f t="shared" si="14"/>
        <v>7.4081517122908974E-2</v>
      </c>
      <c r="X18" s="47">
        <f t="shared" si="15"/>
        <v>1.6058096167598568E-2</v>
      </c>
      <c r="Z18" s="22">
        <f t="shared" si="16"/>
        <v>-0.38818631934151193</v>
      </c>
      <c r="AA18" s="22">
        <f t="shared" si="17"/>
        <v>-0.10363250883392228</v>
      </c>
      <c r="AB18" s="22">
        <f t="shared" si="18"/>
        <v>0.15040650406503753</v>
      </c>
      <c r="AC18" s="22">
        <f t="shared" si="19"/>
        <v>9.8528150900263345E-2</v>
      </c>
      <c r="AD18" s="22">
        <f t="shared" si="20"/>
        <v>0.50203906417685995</v>
      </c>
      <c r="AE18" s="22">
        <f t="shared" si="21"/>
        <v>1.118208683791778</v>
      </c>
      <c r="AF18" s="22">
        <f t="shared" si="22"/>
        <v>-0.56285401967604376</v>
      </c>
      <c r="AG18" s="22">
        <f t="shared" si="23"/>
        <v>0.12278940027894159</v>
      </c>
      <c r="AH18" s="22">
        <f t="shared" si="24"/>
        <v>0.25157100963552637</v>
      </c>
      <c r="AI18" s="46">
        <f t="shared" si="25"/>
        <v>0.19713203554230507</v>
      </c>
      <c r="AJ18" s="49">
        <f t="shared" si="26"/>
        <v>0.48252091501938049</v>
      </c>
    </row>
    <row r="19" spans="1:36" x14ac:dyDescent="0.25">
      <c r="A19" s="21" t="s">
        <v>20</v>
      </c>
      <c r="B19" s="3">
        <v>0.9</v>
      </c>
      <c r="C19" s="31">
        <v>-7.6</v>
      </c>
      <c r="D19" s="31">
        <v>0.1</v>
      </c>
      <c r="E19" s="23">
        <v>-3.4</v>
      </c>
      <c r="F19" s="23">
        <v>8.6</v>
      </c>
      <c r="G19" s="11">
        <v>10.7</v>
      </c>
      <c r="H19" s="4">
        <v>-6.3</v>
      </c>
      <c r="I19" s="4">
        <v>40.200000000000003</v>
      </c>
      <c r="J19" s="4">
        <v>29.2</v>
      </c>
      <c r="K19" s="2">
        <v>21</v>
      </c>
      <c r="L19" s="2"/>
      <c r="M19" s="22">
        <f t="shared" si="2"/>
        <v>3.1182005903793121E-5</v>
      </c>
      <c r="N19" s="22">
        <f t="shared" si="2"/>
        <v>-2.1071952399568579E-4</v>
      </c>
      <c r="O19" s="22">
        <f t="shared" si="3"/>
        <v>2.6458246241606124E-6</v>
      </c>
      <c r="P19" s="22">
        <f t="shared" si="4"/>
        <v>-9.4034090123378244E-5</v>
      </c>
      <c r="Q19" s="22">
        <f t="shared" si="5"/>
        <v>2.6864506052323315E-4</v>
      </c>
      <c r="R19" s="22">
        <f t="shared" si="6"/>
        <v>4.1146566376717964E-4</v>
      </c>
      <c r="S19" s="22">
        <f t="shared" si="7"/>
        <v>-2.7258095221612645E-4</v>
      </c>
      <c r="T19" s="22">
        <f t="shared" si="8"/>
        <v>1.4136214026500126E-3</v>
      </c>
      <c r="U19" s="22">
        <f t="shared" si="9"/>
        <v>1.2125138068781092E-3</v>
      </c>
      <c r="V19" s="22">
        <f t="shared" si="10"/>
        <v>9.4817543954704307E-4</v>
      </c>
      <c r="W19" s="46">
        <f t="shared" si="14"/>
        <v>3.7109146375583407E-4</v>
      </c>
      <c r="X19" s="47">
        <f t="shared" si="15"/>
        <v>6.1105210758242946E-4</v>
      </c>
      <c r="Z19" s="22" t="str">
        <f t="shared" si="16"/>
        <v/>
      </c>
      <c r="AA19" s="22" t="str">
        <f t="shared" si="17"/>
        <v/>
      </c>
      <c r="AB19" s="22" t="str">
        <f t="shared" si="18"/>
        <v/>
      </c>
      <c r="AC19" s="22" t="str">
        <f t="shared" si="19"/>
        <v/>
      </c>
      <c r="AD19" s="22">
        <f t="shared" si="20"/>
        <v>-0.19626168224299068</v>
      </c>
      <c r="AE19" s="22" t="str">
        <f t="shared" si="21"/>
        <v/>
      </c>
      <c r="AF19" s="22" t="str">
        <f t="shared" si="22"/>
        <v/>
      </c>
      <c r="AG19" s="22">
        <f t="shared" si="23"/>
        <v>0.37671232876712346</v>
      </c>
      <c r="AH19" s="22">
        <f t="shared" si="24"/>
        <v>0.39047619047619042</v>
      </c>
      <c r="AI19" s="46">
        <f t="shared" si="25"/>
        <v>0.19030894566677439</v>
      </c>
      <c r="AJ19" s="49">
        <f t="shared" si="26"/>
        <v>0.33485071112989906</v>
      </c>
    </row>
    <row r="20" spans="1:36" x14ac:dyDescent="0.25">
      <c r="A20" s="21" t="s">
        <v>65</v>
      </c>
      <c r="B20" s="3">
        <v>1940.9</v>
      </c>
      <c r="C20" s="31">
        <v>3163.3</v>
      </c>
      <c r="D20" s="31">
        <v>3537.6</v>
      </c>
      <c r="E20" s="5">
        <v>3071.6000000000085</v>
      </c>
      <c r="F20" s="5">
        <v>2807.799999999992</v>
      </c>
      <c r="G20" s="5">
        <v>1874.2999999999972</v>
      </c>
      <c r="H20" s="5">
        <v>873.49999999999568</v>
      </c>
      <c r="I20" s="5">
        <v>2052.8000000000029</v>
      </c>
      <c r="J20" s="5">
        <v>1821.7</v>
      </c>
      <c r="K20" s="5">
        <v>1453.1999999999994</v>
      </c>
      <c r="L20" s="5"/>
      <c r="M20" s="22">
        <f t="shared" si="2"/>
        <v>6.724572806519119E-2</v>
      </c>
      <c r="N20" s="22">
        <f t="shared" si="2"/>
        <v>8.7706456612572745E-2</v>
      </c>
      <c r="O20" s="22">
        <f t="shared" si="3"/>
        <v>9.3598691904305809E-2</v>
      </c>
      <c r="P20" s="22">
        <f t="shared" si="4"/>
        <v>8.4951503300873352E-2</v>
      </c>
      <c r="Q20" s="22">
        <f t="shared" si="5"/>
        <v>8.7709488481061845E-2</v>
      </c>
      <c r="R20" s="22">
        <f t="shared" si="6"/>
        <v>7.207570968213306E-2</v>
      </c>
      <c r="S20" s="22">
        <f t="shared" si="7"/>
        <v>3.7793565358854801E-2</v>
      </c>
      <c r="T20" s="22">
        <f t="shared" si="8"/>
        <v>7.2186119785073374E-2</v>
      </c>
      <c r="U20" s="22">
        <f t="shared" si="9"/>
        <v>7.564508225992643E-2</v>
      </c>
      <c r="V20" s="22">
        <f t="shared" si="10"/>
        <v>6.5613740416655353E-2</v>
      </c>
      <c r="W20" s="46">
        <f t="shared" si="14"/>
        <v>7.445260858666479E-2</v>
      </c>
      <c r="X20" s="47">
        <f t="shared" si="15"/>
        <v>1.6035957615316326E-2</v>
      </c>
      <c r="Z20" s="22">
        <f t="shared" si="16"/>
        <v>-0.38643189074700468</v>
      </c>
      <c r="AA20" s="22">
        <f t="shared" si="17"/>
        <v>-0.10580619629127086</v>
      </c>
      <c r="AB20" s="22">
        <f t="shared" si="18"/>
        <v>0.15171246256022597</v>
      </c>
      <c r="AC20" s="22">
        <f t="shared" si="19"/>
        <v>9.3952560723704392E-2</v>
      </c>
      <c r="AD20" s="22">
        <f t="shared" si="20"/>
        <v>0.4980526063063524</v>
      </c>
      <c r="AE20" s="22">
        <f t="shared" si="21"/>
        <v>1.1457355466514096</v>
      </c>
      <c r="AF20" s="22">
        <f t="shared" si="22"/>
        <v>-0.57448363211223963</v>
      </c>
      <c r="AG20" s="22">
        <f t="shared" si="23"/>
        <v>0.12685952681561341</v>
      </c>
      <c r="AH20" s="22">
        <f t="shared" si="24"/>
        <v>0.25357830993669195</v>
      </c>
      <c r="AI20" s="46">
        <f t="shared" si="25"/>
        <v>0.19870014807381092</v>
      </c>
      <c r="AJ20" s="49">
        <f t="shared" si="26"/>
        <v>0.49257019793674045</v>
      </c>
    </row>
    <row r="21" spans="1:36" x14ac:dyDescent="0.25">
      <c r="A21" s="21" t="s">
        <v>66</v>
      </c>
      <c r="B21" s="3">
        <v>0.9</v>
      </c>
      <c r="C21" s="31">
        <v>1.6</v>
      </c>
      <c r="D21" s="31">
        <v>0.3</v>
      </c>
      <c r="E21" s="23">
        <v>6.9</v>
      </c>
      <c r="F21" s="23">
        <v>7.9</v>
      </c>
      <c r="G21" s="23">
        <v>9.3000000000000007</v>
      </c>
      <c r="H21" s="4"/>
      <c r="I21" s="4"/>
      <c r="J21" s="4"/>
      <c r="K21" s="2">
        <v>240.6</v>
      </c>
      <c r="L21" s="2"/>
      <c r="M21" s="22">
        <f t="shared" si="2"/>
        <v>3.1182005903793121E-5</v>
      </c>
      <c r="N21" s="22">
        <f t="shared" si="2"/>
        <v>4.4362005051723328E-5</v>
      </c>
      <c r="O21" s="22">
        <f t="shared" si="3"/>
        <v>7.9374738724818363E-6</v>
      </c>
      <c r="P21" s="22">
        <f t="shared" si="4"/>
        <v>1.9083388877979703E-4</v>
      </c>
      <c r="Q21" s="22">
        <f t="shared" si="5"/>
        <v>2.467786021085514E-4</v>
      </c>
      <c r="R21" s="22">
        <f t="shared" si="6"/>
        <v>3.5762903486306273E-4</v>
      </c>
      <c r="S21" s="22">
        <f t="shared" si="7"/>
        <v>0</v>
      </c>
      <c r="T21" s="22">
        <f t="shared" si="8"/>
        <v>0</v>
      </c>
      <c r="U21" s="22">
        <f t="shared" si="9"/>
        <v>0</v>
      </c>
      <c r="V21" s="22">
        <f t="shared" si="10"/>
        <v>1.0863381464524693E-2</v>
      </c>
      <c r="W21" s="46">
        <f t="shared" si="14"/>
        <v>1.1742104475104102E-3</v>
      </c>
      <c r="X21" s="47">
        <f t="shared" si="15"/>
        <v>3.4067510455951218E-3</v>
      </c>
      <c r="Z21" s="22">
        <f t="shared" si="16"/>
        <v>-0.4375</v>
      </c>
      <c r="AA21" s="22">
        <f t="shared" si="17"/>
        <v>4.3333333333333339</v>
      </c>
      <c r="AB21" s="22">
        <f t="shared" si="18"/>
        <v>-0.95652173913043481</v>
      </c>
      <c r="AC21" s="22">
        <f t="shared" si="19"/>
        <v>-0.12658227848101267</v>
      </c>
      <c r="AD21" s="22">
        <f t="shared" si="20"/>
        <v>-0.15053763440860213</v>
      </c>
      <c r="AE21" s="22" t="str">
        <f t="shared" si="21"/>
        <v/>
      </c>
      <c r="AF21" s="22" t="str">
        <f t="shared" si="22"/>
        <v/>
      </c>
      <c r="AG21" s="22" t="str">
        <f t="shared" si="23"/>
        <v/>
      </c>
      <c r="AH21" s="22" t="str">
        <f t="shared" si="24"/>
        <v/>
      </c>
      <c r="AI21" s="46">
        <f t="shared" si="25"/>
        <v>0.77492292032832122</v>
      </c>
      <c r="AJ21" s="49">
        <f t="shared" si="26"/>
        <v>2.4034263138281688</v>
      </c>
    </row>
    <row r="22" spans="1:36" x14ac:dyDescent="0.25">
      <c r="A22" s="33" t="s">
        <v>21</v>
      </c>
      <c r="B22" s="41">
        <v>1940</v>
      </c>
      <c r="C22" s="34">
        <v>3161.7</v>
      </c>
      <c r="D22" s="34">
        <v>3537.3</v>
      </c>
      <c r="E22" s="35">
        <v>3064.7000000000085</v>
      </c>
      <c r="F22" s="35">
        <v>2799.8999999999919</v>
      </c>
      <c r="G22" s="35">
        <v>1864.9999999999973</v>
      </c>
      <c r="H22" s="36">
        <v>873.5</v>
      </c>
      <c r="I22" s="36">
        <v>2052.8000000000002</v>
      </c>
      <c r="J22" s="36">
        <v>1821.7</v>
      </c>
      <c r="K22" s="37">
        <v>1693.8</v>
      </c>
      <c r="L22" s="2"/>
      <c r="M22" s="22">
        <f t="shared" si="2"/>
        <v>6.7214546059287394E-2</v>
      </c>
      <c r="N22" s="22">
        <f t="shared" si="2"/>
        <v>8.7662094607521016E-2</v>
      </c>
      <c r="O22" s="22">
        <f t="shared" si="3"/>
        <v>9.359075443043334E-2</v>
      </c>
      <c r="P22" s="22">
        <f t="shared" si="4"/>
        <v>8.4760669412093551E-2</v>
      </c>
      <c r="Q22" s="22">
        <f t="shared" si="5"/>
        <v>8.7462709878953285E-2</v>
      </c>
      <c r="R22" s="22">
        <f t="shared" si="6"/>
        <v>7.1718080647269991E-2</v>
      </c>
      <c r="S22" s="22">
        <f t="shared" si="7"/>
        <v>3.7793565358854989E-2</v>
      </c>
      <c r="T22" s="22">
        <f t="shared" si="8"/>
        <v>7.2186119785073277E-2</v>
      </c>
      <c r="U22" s="22">
        <f t="shared" si="9"/>
        <v>7.564508225992643E-2</v>
      </c>
      <c r="V22" s="22">
        <f t="shared" si="10"/>
        <v>7.6477121881180068E-2</v>
      </c>
      <c r="W22" s="46">
        <f t="shared" si="14"/>
        <v>7.5451074432059326E-2</v>
      </c>
      <c r="X22" s="47">
        <f t="shared" si="15"/>
        <v>1.5708168158472063E-2</v>
      </c>
      <c r="Z22" s="22">
        <f t="shared" si="16"/>
        <v>-0.38640604737957429</v>
      </c>
      <c r="AA22" s="22">
        <f t="shared" si="17"/>
        <v>-0.10618268170638634</v>
      </c>
      <c r="AB22" s="22">
        <f t="shared" si="18"/>
        <v>0.15420758964988113</v>
      </c>
      <c r="AC22" s="22">
        <f t="shared" si="19"/>
        <v>9.4574806243086229E-2</v>
      </c>
      <c r="AD22" s="22">
        <f t="shared" si="20"/>
        <v>0.50128686327077543</v>
      </c>
      <c r="AE22" s="22">
        <f t="shared" si="21"/>
        <v>1.1350887235260414</v>
      </c>
      <c r="AF22" s="22">
        <f t="shared" si="22"/>
        <v>-0.57448363211223696</v>
      </c>
      <c r="AG22" s="22">
        <f t="shared" si="23"/>
        <v>0.12685952681561186</v>
      </c>
      <c r="AH22" s="22">
        <f t="shared" si="24"/>
        <v>7.5510686031408758E-2</v>
      </c>
      <c r="AI22" s="46">
        <f t="shared" si="25"/>
        <v>0.17585773521477266</v>
      </c>
      <c r="AJ22" s="49">
        <f t="shared" si="26"/>
        <v>0.49108235688040069</v>
      </c>
    </row>
    <row r="23" spans="1:36" x14ac:dyDescent="0.25">
      <c r="A23" s="21" t="s">
        <v>22</v>
      </c>
      <c r="B23" s="3"/>
      <c r="C23" s="31"/>
      <c r="D23" s="31"/>
      <c r="E23" s="5"/>
      <c r="F23" s="5"/>
      <c r="G23" s="5"/>
      <c r="H23" s="4"/>
      <c r="I23" s="4"/>
      <c r="J23" s="4"/>
      <c r="K23" s="13"/>
      <c r="L23" s="13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45"/>
      <c r="X23" s="45"/>
      <c r="Z23" s="50"/>
      <c r="AA23" s="50"/>
      <c r="AB23" s="50"/>
      <c r="AC23" s="50"/>
      <c r="AD23" s="50"/>
      <c r="AE23" s="50"/>
      <c r="AF23" s="50"/>
      <c r="AG23" s="50"/>
      <c r="AH23" s="50"/>
      <c r="AI23" s="46"/>
      <c r="AJ23" s="45"/>
    </row>
    <row r="24" spans="1:36" x14ac:dyDescent="0.25">
      <c r="A24" s="21" t="s">
        <v>23</v>
      </c>
      <c r="B24" s="3">
        <v>5.81</v>
      </c>
      <c r="C24" s="31">
        <v>8.7100000000000009</v>
      </c>
      <c r="D24" s="31">
        <v>9.18</v>
      </c>
      <c r="E24" s="23">
        <v>7.72</v>
      </c>
      <c r="F24" s="23">
        <v>6.71</v>
      </c>
      <c r="G24" s="5">
        <v>4.4000000000000004</v>
      </c>
      <c r="H24" s="4">
        <v>2.0699999999999998</v>
      </c>
      <c r="I24" s="4">
        <v>4.76</v>
      </c>
      <c r="J24" s="4">
        <v>4.05</v>
      </c>
      <c r="K24" s="2">
        <v>3.63</v>
      </c>
      <c r="L24" s="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45"/>
      <c r="X24" s="45"/>
      <c r="Z24" s="50"/>
      <c r="AA24" s="50"/>
      <c r="AB24" s="50"/>
      <c r="AC24" s="50"/>
      <c r="AD24" s="50"/>
      <c r="AE24" s="50"/>
      <c r="AF24" s="50"/>
      <c r="AG24" s="50"/>
      <c r="AH24" s="50"/>
      <c r="AI24" s="46"/>
      <c r="AJ24" s="45"/>
    </row>
    <row r="25" spans="1:36" x14ac:dyDescent="0.25">
      <c r="A25" s="21" t="s">
        <v>24</v>
      </c>
      <c r="B25" s="3">
        <v>5.77</v>
      </c>
      <c r="C25" s="31">
        <v>8.6300000000000008</v>
      </c>
      <c r="D25" s="31">
        <v>9.09</v>
      </c>
      <c r="E25" s="23">
        <v>7.63</v>
      </c>
      <c r="F25" s="23">
        <v>6.63</v>
      </c>
      <c r="G25" s="5">
        <v>4.38</v>
      </c>
      <c r="H25" s="4">
        <v>2.06</v>
      </c>
      <c r="I25" s="4">
        <v>4.7</v>
      </c>
      <c r="J25" s="4">
        <v>4</v>
      </c>
      <c r="K25" s="2">
        <v>3.59</v>
      </c>
      <c r="L25" s="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45"/>
      <c r="X25" s="45"/>
      <c r="Z25" s="50"/>
      <c r="AA25" s="50"/>
      <c r="AB25" s="50"/>
      <c r="AC25" s="50"/>
      <c r="AD25" s="50"/>
      <c r="AE25" s="50"/>
      <c r="AF25" s="50"/>
      <c r="AG25" s="50"/>
      <c r="AH25" s="50"/>
      <c r="AI25" s="46"/>
      <c r="AJ25" s="45"/>
    </row>
    <row r="26" spans="1:36" x14ac:dyDescent="0.25">
      <c r="A26" s="21" t="s">
        <v>25</v>
      </c>
      <c r="B26" s="3">
        <v>2.4</v>
      </c>
      <c r="C26" s="31">
        <v>2.2200000000000002</v>
      </c>
      <c r="D26" s="31">
        <v>1.99</v>
      </c>
      <c r="E26" s="23">
        <v>1.79</v>
      </c>
      <c r="F26" s="23">
        <v>1.52</v>
      </c>
      <c r="G26" s="5">
        <v>1.1599999999999999</v>
      </c>
      <c r="H26" s="4">
        <v>1.1200000000000001</v>
      </c>
      <c r="I26" s="4">
        <v>1.06</v>
      </c>
      <c r="J26" s="4">
        <v>0.91</v>
      </c>
      <c r="K26" s="2">
        <v>0.78</v>
      </c>
      <c r="L26" s="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45"/>
      <c r="X26" s="45"/>
      <c r="Z26" s="50"/>
      <c r="AA26" s="50"/>
      <c r="AB26" s="50"/>
      <c r="AC26" s="50"/>
      <c r="AD26" s="50"/>
      <c r="AE26" s="50"/>
      <c r="AF26" s="50"/>
      <c r="AG26" s="50"/>
      <c r="AH26" s="50"/>
      <c r="AI26" s="46"/>
      <c r="AJ26" s="45"/>
    </row>
    <row r="27" spans="1:36" x14ac:dyDescent="0.25">
      <c r="A27" s="21" t="s">
        <v>26</v>
      </c>
      <c r="B27" s="3"/>
      <c r="C27" s="31"/>
      <c r="D27" s="31"/>
      <c r="E27" s="24"/>
      <c r="F27" s="24"/>
      <c r="G27" s="5"/>
      <c r="H27" s="4"/>
      <c r="I27" s="4"/>
      <c r="J27" s="4"/>
      <c r="K27" s="2"/>
      <c r="L27" s="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45"/>
      <c r="X27" s="45"/>
      <c r="Z27" s="22"/>
      <c r="AA27" s="22"/>
      <c r="AB27" s="22"/>
      <c r="AC27" s="22"/>
      <c r="AD27" s="22"/>
      <c r="AE27" s="22"/>
      <c r="AF27" s="22"/>
      <c r="AG27" s="22"/>
      <c r="AH27" s="22"/>
      <c r="AI27" s="46"/>
      <c r="AJ27" s="45"/>
    </row>
    <row r="28" spans="1:36" x14ac:dyDescent="0.25">
      <c r="A28" s="21" t="s">
        <v>27</v>
      </c>
      <c r="B28" s="3">
        <v>333.6</v>
      </c>
      <c r="C28" s="31">
        <v>363</v>
      </c>
      <c r="D28" s="31">
        <v>385.3</v>
      </c>
      <c r="E28" s="23">
        <v>397.1</v>
      </c>
      <c r="F28" s="23">
        <v>417.4</v>
      </c>
      <c r="G28" s="5">
        <v>424</v>
      </c>
      <c r="H28" s="4">
        <v>422.8</v>
      </c>
      <c r="I28" s="4">
        <v>431.1</v>
      </c>
      <c r="J28" s="4">
        <v>449.3</v>
      </c>
      <c r="K28" s="2">
        <v>466.8</v>
      </c>
      <c r="L28" s="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45"/>
      <c r="X28" s="45"/>
      <c r="Z28" s="22">
        <f t="shared" ref="Z28:AH29" si="27">IF(B28&gt;0,IF(C28&gt;0,B28/C28-1,""),"")</f>
        <v>-8.0991735537189968E-2</v>
      </c>
      <c r="AA28" s="22">
        <f t="shared" si="27"/>
        <v>-5.7876978977420168E-2</v>
      </c>
      <c r="AB28" s="22">
        <f t="shared" si="27"/>
        <v>-2.9715436917652993E-2</v>
      </c>
      <c r="AC28" s="22">
        <f t="shared" si="27"/>
        <v>-4.8634403449927976E-2</v>
      </c>
      <c r="AD28" s="22">
        <f t="shared" si="27"/>
        <v>-1.5566037735849081E-2</v>
      </c>
      <c r="AE28" s="22">
        <f t="shared" si="27"/>
        <v>2.8382213812676582E-3</v>
      </c>
      <c r="AF28" s="22">
        <f t="shared" si="27"/>
        <v>-1.9253073532823017E-2</v>
      </c>
      <c r="AG28" s="22">
        <f t="shared" si="27"/>
        <v>-4.0507456042733092E-2</v>
      </c>
      <c r="AH28" s="22">
        <f t="shared" si="27"/>
        <v>-3.7489288774635865E-2</v>
      </c>
      <c r="AI28" s="46">
        <f t="shared" ref="AI28:AI29" si="28">AVERAGE(AA28:AH28)</f>
        <v>-3.0775556756221817E-2</v>
      </c>
      <c r="AJ28" s="49">
        <f t="shared" ref="AJ28:AJ29" si="29">STDEV(AA28:AH28)</f>
        <v>1.959707185194447E-2</v>
      </c>
    </row>
    <row r="29" spans="1:36" x14ac:dyDescent="0.25">
      <c r="A29" s="21" t="s">
        <v>28</v>
      </c>
      <c r="B29" s="3">
        <v>336</v>
      </c>
      <c r="C29" s="31">
        <v>366.1</v>
      </c>
      <c r="D29" s="31">
        <v>389.2</v>
      </c>
      <c r="E29" s="23">
        <v>401.5</v>
      </c>
      <c r="F29" s="23">
        <v>422.4</v>
      </c>
      <c r="G29" s="5">
        <v>428.6</v>
      </c>
      <c r="H29" s="4">
        <v>424.4</v>
      </c>
      <c r="I29" s="4">
        <v>436.3</v>
      </c>
      <c r="J29" s="4">
        <v>455</v>
      </c>
      <c r="K29" s="2">
        <v>471.6</v>
      </c>
      <c r="L29" s="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45"/>
      <c r="X29" s="45"/>
      <c r="Z29" s="22">
        <f t="shared" si="27"/>
        <v>-8.2217973231357599E-2</v>
      </c>
      <c r="AA29" s="22">
        <f t="shared" si="27"/>
        <v>-5.9352517985611475E-2</v>
      </c>
      <c r="AB29" s="22">
        <f t="shared" si="27"/>
        <v>-3.0635118306351239E-2</v>
      </c>
      <c r="AC29" s="22">
        <f t="shared" si="27"/>
        <v>-4.947916666666663E-2</v>
      </c>
      <c r="AD29" s="22">
        <f t="shared" si="27"/>
        <v>-1.4465702286514337E-2</v>
      </c>
      <c r="AE29" s="22">
        <f t="shared" si="27"/>
        <v>9.8963242224316961E-3</v>
      </c>
      <c r="AF29" s="22">
        <f t="shared" si="27"/>
        <v>-2.7274810909924452E-2</v>
      </c>
      <c r="AG29" s="22">
        <f t="shared" si="27"/>
        <v>-4.109890109890102E-2</v>
      </c>
      <c r="AH29" s="22">
        <f t="shared" si="27"/>
        <v>-3.5199321458863508E-2</v>
      </c>
      <c r="AI29" s="46">
        <f t="shared" si="28"/>
        <v>-3.095115181130012E-2</v>
      </c>
      <c r="AJ29" s="49">
        <f t="shared" si="29"/>
        <v>2.1463758158368176E-2</v>
      </c>
    </row>
    <row r="30" spans="1:36" x14ac:dyDescent="0.25">
      <c r="A30" s="21" t="s">
        <v>80</v>
      </c>
      <c r="B30" s="4">
        <v>800.64</v>
      </c>
      <c r="C30" s="4">
        <v>805.86000000000013</v>
      </c>
      <c r="D30" s="4">
        <v>766.74700000000007</v>
      </c>
      <c r="E30" s="4">
        <v>710.80900000000008</v>
      </c>
      <c r="F30" s="4">
        <v>634.44799999999998</v>
      </c>
      <c r="G30" s="4">
        <v>491.84</v>
      </c>
      <c r="H30" s="4">
        <v>473.53600000000006</v>
      </c>
      <c r="I30" s="4">
        <v>456.96600000000007</v>
      </c>
      <c r="J30" s="4">
        <v>408.863</v>
      </c>
      <c r="K30" s="4">
        <v>364.10400000000004</v>
      </c>
      <c r="L30" s="4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45"/>
      <c r="X30" s="45"/>
      <c r="Z30" s="50"/>
      <c r="AA30" s="50"/>
      <c r="AB30" s="50"/>
      <c r="AC30" s="50"/>
      <c r="AD30" s="50"/>
      <c r="AE30" s="50"/>
      <c r="AF30" s="50"/>
      <c r="AG30" s="50"/>
      <c r="AH30" s="50"/>
      <c r="AI30" s="46"/>
      <c r="AJ30" s="45"/>
    </row>
    <row r="31" spans="1:36" x14ac:dyDescent="0.25">
      <c r="A31" s="21"/>
      <c r="B31" s="28"/>
      <c r="C31" s="28"/>
      <c r="D31" s="28"/>
      <c r="E31" s="5"/>
      <c r="F31" s="5"/>
      <c r="G31" s="4"/>
      <c r="H31" s="4"/>
      <c r="I31" s="4"/>
      <c r="J31" s="4"/>
      <c r="K31" s="4"/>
      <c r="L31" s="4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45"/>
      <c r="X31" s="45"/>
      <c r="Z31" s="50"/>
      <c r="AA31" s="50"/>
      <c r="AB31" s="50"/>
      <c r="AC31" s="50"/>
      <c r="AD31" s="50"/>
      <c r="AE31" s="50"/>
      <c r="AF31" s="50"/>
      <c r="AG31" s="50"/>
      <c r="AH31" s="50"/>
      <c r="AI31" s="46"/>
      <c r="AJ31" s="45"/>
    </row>
    <row r="32" spans="1:36" x14ac:dyDescent="0.25">
      <c r="A32" s="18" t="s">
        <v>29</v>
      </c>
      <c r="B32" s="29"/>
      <c r="C32" s="29"/>
      <c r="D32" s="29"/>
      <c r="E32" s="6"/>
      <c r="F32" s="6"/>
      <c r="G32" s="6"/>
      <c r="H32" s="6"/>
      <c r="I32" s="6"/>
      <c r="J32" s="14"/>
      <c r="K32" s="13"/>
      <c r="L32" s="13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45"/>
      <c r="X32" s="45"/>
      <c r="Z32" s="50"/>
      <c r="AA32" s="50"/>
      <c r="AB32" s="50"/>
      <c r="AC32" s="50"/>
      <c r="AD32" s="50"/>
      <c r="AE32" s="50"/>
      <c r="AF32" s="50"/>
      <c r="AG32" s="50"/>
      <c r="AH32" s="50"/>
      <c r="AI32" s="46"/>
      <c r="AJ32" s="45"/>
    </row>
    <row r="33" spans="1:36" x14ac:dyDescent="0.25">
      <c r="A33" s="19" t="s">
        <v>30</v>
      </c>
      <c r="B33" s="42"/>
      <c r="C33" s="30"/>
      <c r="D33" s="30"/>
      <c r="E33" s="6"/>
      <c r="F33" s="6"/>
      <c r="G33" s="6"/>
      <c r="H33" s="6"/>
      <c r="I33" s="6"/>
      <c r="J33" s="14"/>
      <c r="K33" s="13"/>
      <c r="L33" s="13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45"/>
      <c r="X33" s="45"/>
      <c r="Z33" s="50"/>
      <c r="AA33" s="50"/>
      <c r="AB33" s="50"/>
      <c r="AC33" s="50"/>
      <c r="AD33" s="50"/>
      <c r="AE33" s="50"/>
      <c r="AF33" s="50"/>
      <c r="AG33" s="50"/>
      <c r="AH33" s="50"/>
      <c r="AI33" s="46"/>
      <c r="AJ33" s="45"/>
    </row>
    <row r="34" spans="1:36" x14ac:dyDescent="0.25">
      <c r="A34" s="19" t="s">
        <v>31</v>
      </c>
      <c r="B34" s="42"/>
      <c r="C34" s="30"/>
      <c r="D34" s="30"/>
      <c r="E34" s="6"/>
      <c r="F34" s="6"/>
      <c r="G34" s="6"/>
      <c r="H34" s="6"/>
      <c r="I34" s="6"/>
      <c r="J34" s="14"/>
      <c r="K34" s="13"/>
      <c r="L34" s="13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45"/>
      <c r="X34" s="45"/>
      <c r="Z34" s="50"/>
      <c r="AA34" s="50"/>
      <c r="AB34" s="50"/>
      <c r="AC34" s="50"/>
      <c r="AD34" s="50"/>
      <c r="AE34" s="50"/>
      <c r="AF34" s="50"/>
      <c r="AG34" s="50"/>
      <c r="AH34" s="50"/>
      <c r="AI34" s="46"/>
      <c r="AJ34" s="45"/>
    </row>
    <row r="35" spans="1:36" x14ac:dyDescent="0.25">
      <c r="A35" s="21" t="s">
        <v>32</v>
      </c>
      <c r="B35" s="3">
        <v>4162.5</v>
      </c>
      <c r="C35" s="31">
        <v>3787</v>
      </c>
      <c r="D35" s="31">
        <v>3504</v>
      </c>
      <c r="E35" s="25">
        <v>4652.2</v>
      </c>
      <c r="F35" s="25">
        <v>3647.2</v>
      </c>
      <c r="G35" s="11">
        <v>3790.6</v>
      </c>
      <c r="H35" s="4">
        <v>4651.7</v>
      </c>
      <c r="I35" s="4">
        <v>2211.4</v>
      </c>
      <c r="J35" s="2">
        <v>2278.6</v>
      </c>
      <c r="K35" s="2">
        <v>1687.5</v>
      </c>
      <c r="L35" s="2"/>
      <c r="M35" s="22">
        <f t="shared" si="2"/>
        <v>0.14421677730504318</v>
      </c>
      <c r="N35" s="22">
        <f t="shared" si="2"/>
        <v>0.10499932070679764</v>
      </c>
      <c r="O35" s="22">
        <f t="shared" si="3"/>
        <v>9.2709694830587844E-2</v>
      </c>
      <c r="P35" s="22">
        <f t="shared" si="4"/>
        <v>0.12866629237411184</v>
      </c>
      <c r="Q35" s="22">
        <f t="shared" si="5"/>
        <v>0.11393049590003905</v>
      </c>
      <c r="R35" s="22">
        <f t="shared" si="6"/>
        <v>0.14576651823138984</v>
      </c>
      <c r="S35" s="22">
        <f t="shared" si="7"/>
        <v>0.20126425641646908</v>
      </c>
      <c r="T35" s="22">
        <f t="shared" si="8"/>
        <v>7.7763243030354173E-2</v>
      </c>
      <c r="U35" s="22">
        <f t="shared" si="9"/>
        <v>9.461760138193355E-2</v>
      </c>
      <c r="V35" s="22">
        <f t="shared" si="10"/>
        <v>7.6192669249315961E-2</v>
      </c>
      <c r="W35" s="46">
        <f t="shared" ref="W35:W52" si="30">AVERAGE(M35:V35)</f>
        <v>0.11801268694260421</v>
      </c>
      <c r="X35" s="47">
        <f t="shared" ref="X35:X52" si="31">STDEV(M35:V35)</f>
        <v>3.8360523211152978E-2</v>
      </c>
      <c r="Z35" s="22">
        <f t="shared" ref="Z35:Z52" si="32">IF(B35&gt;0,IF(C35&gt;0,B35/C35-1,""),"")</f>
        <v>9.915500396091903E-2</v>
      </c>
      <c r="AA35" s="22">
        <f t="shared" ref="AA35:AA52" si="33">IF(C35&gt;0,IF(D35&gt;0,C35/D35-1,""),"")</f>
        <v>8.0764840182648401E-2</v>
      </c>
      <c r="AB35" s="22">
        <f t="shared" ref="AB35:AB52" si="34">IF(D35&gt;0,IF(E35&gt;0,D35/E35-1,""),"")</f>
        <v>-0.24680796182451314</v>
      </c>
      <c r="AC35" s="22">
        <f t="shared" ref="AC35:AC52" si="35">IF(E35&gt;0,IF(F35&gt;0,E35/F35-1,""),"")</f>
        <v>0.27555384952840534</v>
      </c>
      <c r="AD35" s="22">
        <f t="shared" ref="AD35:AD52" si="36">IF(F35&gt;0,IF(G35&gt;0,F35/G35-1,""),"")</f>
        <v>-3.7830422624386628E-2</v>
      </c>
      <c r="AE35" s="22">
        <f t="shared" ref="AE35:AE52" si="37">IF(G35&gt;0,IF(H35&gt;0,G35/H35-1,""),"")</f>
        <v>-0.18511511920373191</v>
      </c>
      <c r="AF35" s="22">
        <f t="shared" ref="AF35:AF52" si="38">IF(H35&gt;0,IF(I35&gt;0,H35/I35-1,""),"")</f>
        <v>1.103509089264719</v>
      </c>
      <c r="AG35" s="22">
        <f t="shared" ref="AG35:AG52" si="39">IF(I35&gt;0,IF(J35&gt;0,I35/J35-1,""),"")</f>
        <v>-2.9491793206354755E-2</v>
      </c>
      <c r="AH35" s="22">
        <f t="shared" ref="AH35:AH52" si="40">IF(J35&gt;0,IF(K35&gt;0,J35/K35-1,""),"")</f>
        <v>0.35028148148148142</v>
      </c>
      <c r="AI35" s="46">
        <f t="shared" ref="AI35:AI50" si="41">AVERAGE(AA35:AH35)</f>
        <v>0.16385799544978347</v>
      </c>
      <c r="AJ35" s="49">
        <f t="shared" ref="AJ35:AJ50" si="42">STDEV(AA35:AH35)</f>
        <v>0.43186794484558444</v>
      </c>
    </row>
    <row r="36" spans="1:36" x14ac:dyDescent="0.25">
      <c r="A36" s="21" t="s">
        <v>33</v>
      </c>
      <c r="B36" s="3">
        <v>437.4</v>
      </c>
      <c r="C36" s="31">
        <v>1215.0999999999999</v>
      </c>
      <c r="D36" s="31">
        <v>1624.8</v>
      </c>
      <c r="E36" s="25">
        <v>1470.4</v>
      </c>
      <c r="F36" s="25">
        <v>787.3</v>
      </c>
      <c r="G36" s="11">
        <v>227.9</v>
      </c>
      <c r="H36" s="4">
        <v>192</v>
      </c>
      <c r="I36" s="4">
        <v>977.4</v>
      </c>
      <c r="J36" s="2">
        <v>1623.3</v>
      </c>
      <c r="K36" s="2">
        <v>1816.7</v>
      </c>
      <c r="L36" s="2"/>
      <c r="M36" s="22">
        <f t="shared" si="2"/>
        <v>1.5154454869243454E-2</v>
      </c>
      <c r="N36" s="22">
        <f t="shared" si="2"/>
        <v>3.3690170211468126E-2</v>
      </c>
      <c r="O36" s="22">
        <f t="shared" si="3"/>
        <v>4.2989358493361621E-2</v>
      </c>
      <c r="P36" s="22">
        <f t="shared" si="4"/>
        <v>4.0666978269828055E-2</v>
      </c>
      <c r="Q36" s="22">
        <f t="shared" si="5"/>
        <v>2.4593518156969935E-2</v>
      </c>
      <c r="R36" s="22">
        <f t="shared" si="6"/>
        <v>8.7638340908916118E-3</v>
      </c>
      <c r="S36" s="22">
        <f t="shared" si="7"/>
        <v>8.3072290199200441E-3</v>
      </c>
      <c r="T36" s="22">
        <f t="shared" si="8"/>
        <v>3.4369989028610007E-2</v>
      </c>
      <c r="U36" s="22">
        <f t="shared" si="9"/>
        <v>6.7406632284425852E-2</v>
      </c>
      <c r="V36" s="22">
        <f t="shared" si="10"/>
        <v>8.2026205763100629E-2</v>
      </c>
      <c r="W36" s="46">
        <f t="shared" si="30"/>
        <v>3.5796837018781932E-2</v>
      </c>
      <c r="X36" s="47">
        <f t="shared" si="31"/>
        <v>2.4166878992131817E-2</v>
      </c>
      <c r="Z36" s="22">
        <f t="shared" si="32"/>
        <v>-0.64002962719117762</v>
      </c>
      <c r="AA36" s="22">
        <f t="shared" si="33"/>
        <v>-0.25215411127523391</v>
      </c>
      <c r="AB36" s="22">
        <f t="shared" si="34"/>
        <v>0.10500544069640894</v>
      </c>
      <c r="AC36" s="22">
        <f t="shared" si="35"/>
        <v>0.86764892671154592</v>
      </c>
      <c r="AD36" s="22">
        <f t="shared" si="36"/>
        <v>2.4545853444493195</v>
      </c>
      <c r="AE36" s="22">
        <f t="shared" si="37"/>
        <v>0.1869791666666667</v>
      </c>
      <c r="AF36" s="22">
        <f t="shared" si="38"/>
        <v>-0.80356046654389202</v>
      </c>
      <c r="AG36" s="22">
        <f t="shared" si="39"/>
        <v>-0.39789318055812239</v>
      </c>
      <c r="AH36" s="22">
        <f t="shared" si="40"/>
        <v>-0.10645676226124301</v>
      </c>
      <c r="AI36" s="46">
        <f t="shared" si="41"/>
        <v>0.25676929473568116</v>
      </c>
      <c r="AJ36" s="49">
        <f t="shared" si="42"/>
        <v>1.0124433390418071</v>
      </c>
    </row>
    <row r="37" spans="1:36" x14ac:dyDescent="0.25">
      <c r="A37" s="21" t="s">
        <v>34</v>
      </c>
      <c r="B37" s="3">
        <v>33.299999999999997</v>
      </c>
      <c r="C37" s="31">
        <v>30.2</v>
      </c>
      <c r="D37" s="31">
        <v>31.2</v>
      </c>
      <c r="E37" s="25">
        <v>59.7</v>
      </c>
      <c r="F37" s="25">
        <v>48</v>
      </c>
      <c r="G37" s="11">
        <v>38.799999999999997</v>
      </c>
      <c r="H37" s="4">
        <v>38.4</v>
      </c>
      <c r="I37" s="4">
        <v>44.7</v>
      </c>
      <c r="J37" s="2">
        <v>29.6</v>
      </c>
      <c r="K37" s="2">
        <v>22.2</v>
      </c>
      <c r="L37" s="2"/>
      <c r="M37" s="22">
        <f t="shared" si="2"/>
        <v>1.1537342184403452E-3</v>
      </c>
      <c r="N37" s="22">
        <f t="shared" si="2"/>
        <v>8.3733284535127768E-4</v>
      </c>
      <c r="O37" s="22">
        <f t="shared" si="3"/>
        <v>8.2549728273811093E-4</v>
      </c>
      <c r="P37" s="22">
        <f t="shared" si="4"/>
        <v>1.6511279942252005E-3</v>
      </c>
      <c r="Q37" s="22">
        <f t="shared" si="5"/>
        <v>1.499414291292464E-3</v>
      </c>
      <c r="R37" s="22">
        <f t="shared" si="6"/>
        <v>1.4920437153426701E-3</v>
      </c>
      <c r="S37" s="22">
        <f t="shared" si="7"/>
        <v>1.6614458039840086E-3</v>
      </c>
      <c r="T37" s="22">
        <f t="shared" si="8"/>
        <v>1.5718626044391932E-3</v>
      </c>
      <c r="U37" s="22">
        <f t="shared" si="9"/>
        <v>1.2291235850545219E-3</v>
      </c>
      <c r="V37" s="22">
        <f t="shared" si="10"/>
        <v>1.0023568932354455E-3</v>
      </c>
      <c r="W37" s="46">
        <f t="shared" si="30"/>
        <v>1.2923939234103237E-3</v>
      </c>
      <c r="X37" s="47">
        <f t="shared" si="31"/>
        <v>3.2628103532878752E-4</v>
      </c>
      <c r="Z37" s="22">
        <f t="shared" si="32"/>
        <v>0.10264900662251653</v>
      </c>
      <c r="AA37" s="22">
        <f t="shared" si="33"/>
        <v>-3.2051282051282048E-2</v>
      </c>
      <c r="AB37" s="22">
        <f t="shared" si="34"/>
        <v>-0.4773869346733669</v>
      </c>
      <c r="AC37" s="22">
        <f t="shared" si="35"/>
        <v>0.24375000000000013</v>
      </c>
      <c r="AD37" s="22">
        <f t="shared" si="36"/>
        <v>0.23711340206185572</v>
      </c>
      <c r="AE37" s="22">
        <f t="shared" si="37"/>
        <v>1.0416666666666741E-2</v>
      </c>
      <c r="AF37" s="22">
        <f t="shared" si="38"/>
        <v>-0.14093959731543637</v>
      </c>
      <c r="AG37" s="22">
        <f t="shared" si="39"/>
        <v>0.51013513513513509</v>
      </c>
      <c r="AH37" s="22">
        <f t="shared" si="40"/>
        <v>0.33333333333333348</v>
      </c>
      <c r="AI37" s="46">
        <f t="shared" si="41"/>
        <v>8.5546340394613229E-2</v>
      </c>
      <c r="AJ37" s="49">
        <f t="shared" si="42"/>
        <v>0.31106692697928684</v>
      </c>
    </row>
    <row r="38" spans="1:36" x14ac:dyDescent="0.25">
      <c r="A38" s="21" t="s">
        <v>35</v>
      </c>
      <c r="B38" s="3">
        <v>3051.1</v>
      </c>
      <c r="C38" s="31">
        <v>3277.6</v>
      </c>
      <c r="D38" s="31">
        <v>3758.2</v>
      </c>
      <c r="E38" s="25">
        <v>3799.1</v>
      </c>
      <c r="F38" s="25">
        <v>3294.5</v>
      </c>
      <c r="G38" s="11">
        <v>3464.2</v>
      </c>
      <c r="H38" s="4">
        <v>2616.9</v>
      </c>
      <c r="I38" s="4">
        <v>3234.6</v>
      </c>
      <c r="J38" s="2">
        <v>3055</v>
      </c>
      <c r="K38" s="2">
        <v>3037.7</v>
      </c>
      <c r="L38" s="2"/>
      <c r="M38" s="22">
        <f t="shared" si="2"/>
        <v>0.10571046468118131</v>
      </c>
      <c r="N38" s="22">
        <f t="shared" si="2"/>
        <v>9.0875567348455227E-2</v>
      </c>
      <c r="O38" s="22">
        <f t="shared" si="3"/>
        <v>9.943538102520412E-2</v>
      </c>
      <c r="P38" s="22">
        <f t="shared" si="4"/>
        <v>0.10507203287874302</v>
      </c>
      <c r="Q38" s="22">
        <f t="shared" si="5"/>
        <v>0.10291292463881298</v>
      </c>
      <c r="R38" s="22">
        <f t="shared" si="6"/>
        <v>0.13321489274974427</v>
      </c>
      <c r="S38" s="22">
        <f t="shared" si="7"/>
        <v>0.11322493553244148</v>
      </c>
      <c r="T38" s="22">
        <f t="shared" si="8"/>
        <v>0.11374377584606295</v>
      </c>
      <c r="U38" s="22">
        <f t="shared" si="9"/>
        <v>0.12685718082235015</v>
      </c>
      <c r="V38" s="22">
        <f t="shared" si="10"/>
        <v>0.13715583489105013</v>
      </c>
      <c r="W38" s="46">
        <f t="shared" si="30"/>
        <v>0.11282029904140459</v>
      </c>
      <c r="X38" s="47">
        <f t="shared" si="31"/>
        <v>1.5186533025219587E-2</v>
      </c>
      <c r="Z38" s="22">
        <f t="shared" si="32"/>
        <v>-6.9105443007078327E-2</v>
      </c>
      <c r="AA38" s="22">
        <f t="shared" si="33"/>
        <v>-0.1278803682614017</v>
      </c>
      <c r="AB38" s="22">
        <f t="shared" si="34"/>
        <v>-1.076570766760554E-2</v>
      </c>
      <c r="AC38" s="22">
        <f t="shared" si="35"/>
        <v>0.15316436485050833</v>
      </c>
      <c r="AD38" s="22">
        <f t="shared" si="36"/>
        <v>-4.8986779054327023E-2</v>
      </c>
      <c r="AE38" s="22">
        <f t="shared" si="37"/>
        <v>0.32378004509152047</v>
      </c>
      <c r="AF38" s="22">
        <f t="shared" si="38"/>
        <v>-0.19096642552402143</v>
      </c>
      <c r="AG38" s="22">
        <f t="shared" si="39"/>
        <v>5.8788870703764262E-2</v>
      </c>
      <c r="AH38" s="22">
        <f t="shared" si="40"/>
        <v>5.6950982651349236E-3</v>
      </c>
      <c r="AI38" s="46">
        <f t="shared" si="41"/>
        <v>2.0353637300446537E-2</v>
      </c>
      <c r="AJ38" s="49">
        <f t="shared" si="42"/>
        <v>0.16204250348919932</v>
      </c>
    </row>
    <row r="39" spans="1:36" x14ac:dyDescent="0.25">
      <c r="A39" s="21" t="s">
        <v>36</v>
      </c>
      <c r="B39" s="3">
        <v>29643.599999999999</v>
      </c>
      <c r="C39" s="31">
        <v>32024.5</v>
      </c>
      <c r="D39" s="31">
        <v>29785.800000000003</v>
      </c>
      <c r="E39" s="31">
        <v>25776.699999999997</v>
      </c>
      <c r="F39" s="31">
        <v>22828.5</v>
      </c>
      <c r="G39" s="31">
        <v>19920.5</v>
      </c>
      <c r="H39" s="31">
        <v>18363.100000000002</v>
      </c>
      <c r="I39" s="31">
        <v>17661.8</v>
      </c>
      <c r="J39" s="31">
        <v>17920.2</v>
      </c>
      <c r="K39" s="31">
        <v>16374.8</v>
      </c>
      <c r="L39" s="31"/>
      <c r="M39" s="22">
        <f t="shared" ref="M39:N39" si="43">B39/B$8</f>
        <v>1.0270521224552018</v>
      </c>
      <c r="N39" s="22">
        <f t="shared" si="43"/>
        <v>0.88791939423682098</v>
      </c>
      <c r="O39" s="22">
        <f t="shared" ref="O39" si="44">D39/D$8</f>
        <v>0.78808003090323164</v>
      </c>
      <c r="P39" s="22">
        <f t="shared" ref="P39" si="45">E39/E$8</f>
        <v>0.71290839143625995</v>
      </c>
      <c r="Q39" s="22">
        <f t="shared" ref="Q39" si="46">F39/F$8</f>
        <v>0.71311206559937534</v>
      </c>
      <c r="R39" s="22">
        <f t="shared" ref="R39" si="47">G39/G$8</f>
        <v>0.76603754720318717</v>
      </c>
      <c r="S39" s="22">
        <f t="shared" ref="S39" si="48">H39/H$8</f>
        <v>0.79451290216507175</v>
      </c>
      <c r="T39" s="22">
        <f t="shared" ref="T39" si="49">I39/I$8</f>
        <v>0.62107210172447735</v>
      </c>
      <c r="U39" s="22">
        <f t="shared" ref="U39" si="50">J39/J$8</f>
        <v>0.74412636719236624</v>
      </c>
      <c r="V39" s="22">
        <f t="shared" ref="V39" si="51">K39/K$8</f>
        <v>0.73934205654737717</v>
      </c>
      <c r="W39" s="46">
        <f t="shared" si="30"/>
        <v>0.77941629794633704</v>
      </c>
      <c r="X39" s="47">
        <f t="shared" si="31"/>
        <v>0.11071592455613637</v>
      </c>
      <c r="Z39" s="22">
        <f t="shared" si="32"/>
        <v>-7.4346203687801538E-2</v>
      </c>
      <c r="AA39" s="22">
        <f t="shared" si="33"/>
        <v>7.5159975558823255E-2</v>
      </c>
      <c r="AB39" s="22">
        <f t="shared" si="34"/>
        <v>0.15553193387827013</v>
      </c>
      <c r="AC39" s="22">
        <f t="shared" si="35"/>
        <v>0.12914558556190703</v>
      </c>
      <c r="AD39" s="22">
        <f t="shared" si="36"/>
        <v>0.14598027157952864</v>
      </c>
      <c r="AE39" s="22">
        <f t="shared" si="37"/>
        <v>8.4811388055393566E-2</v>
      </c>
      <c r="AF39" s="22">
        <f t="shared" si="38"/>
        <v>3.970716461515833E-2</v>
      </c>
      <c r="AG39" s="22">
        <f t="shared" si="39"/>
        <v>-1.4419481925424971E-2</v>
      </c>
      <c r="AH39" s="22">
        <f t="shared" si="40"/>
        <v>9.4376725211910983E-2</v>
      </c>
      <c r="AI39" s="46">
        <f t="shared" ref="AI39" si="52">AVERAGE(AA39:AH39)</f>
        <v>8.8786695316945871E-2</v>
      </c>
      <c r="AJ39" s="49">
        <f t="shared" ref="AJ39" si="53">STDEV(AA39:AH39)</f>
        <v>5.688073538607516E-2</v>
      </c>
    </row>
    <row r="40" spans="1:36" x14ac:dyDescent="0.25">
      <c r="A40" s="21" t="s">
        <v>37</v>
      </c>
      <c r="B40" s="3">
        <v>991.2</v>
      </c>
      <c r="C40" s="31">
        <v>1500.3</v>
      </c>
      <c r="D40" s="31">
        <v>1464</v>
      </c>
      <c r="E40" s="25">
        <v>1790.9</v>
      </c>
      <c r="F40" s="25">
        <v>1330.6</v>
      </c>
      <c r="G40" s="5">
        <v>925.6</v>
      </c>
      <c r="H40" s="4">
        <v>864.5</v>
      </c>
      <c r="I40" s="4">
        <v>664.9</v>
      </c>
      <c r="J40" s="2">
        <v>596.29999999999995</v>
      </c>
      <c r="K40" s="2">
        <v>448.2</v>
      </c>
      <c r="L40" s="2"/>
      <c r="M40" s="22">
        <f t="shared" si="2"/>
        <v>3.4341782502044157E-2</v>
      </c>
      <c r="N40" s="22">
        <f t="shared" si="2"/>
        <v>4.1597697611937816E-2</v>
      </c>
      <c r="O40" s="22">
        <f t="shared" si="3"/>
        <v>3.8734872497711362E-2</v>
      </c>
      <c r="P40" s="22">
        <f t="shared" si="4"/>
        <v>4.9531074118222974E-2</v>
      </c>
      <c r="Q40" s="22">
        <f t="shared" si="5"/>
        <v>4.1565013666536511E-2</v>
      </c>
      <c r="R40" s="22">
        <f t="shared" si="6"/>
        <v>3.5593702652607619E-2</v>
      </c>
      <c r="S40" s="22">
        <f t="shared" si="7"/>
        <v>3.7404163998546236E-2</v>
      </c>
      <c r="T40" s="22">
        <f t="shared" si="8"/>
        <v>2.3381016682139138E-2</v>
      </c>
      <c r="U40" s="22">
        <f t="shared" si="9"/>
        <v>2.4761026816486866E-2</v>
      </c>
      <c r="V40" s="22">
        <f t="shared" si="10"/>
        <v>2.0236772952618318E-2</v>
      </c>
      <c r="W40" s="46">
        <f t="shared" si="30"/>
        <v>3.4714712349885102E-2</v>
      </c>
      <c r="X40" s="47">
        <f t="shared" si="31"/>
        <v>9.2812383697373057E-3</v>
      </c>
      <c r="Z40" s="22">
        <f t="shared" si="32"/>
        <v>-0.33933213357328529</v>
      </c>
      <c r="AA40" s="22">
        <f t="shared" si="33"/>
        <v>2.479508196721314E-2</v>
      </c>
      <c r="AB40" s="22">
        <f t="shared" si="34"/>
        <v>-0.18253392149198733</v>
      </c>
      <c r="AC40" s="22">
        <f t="shared" si="35"/>
        <v>0.34593416503832874</v>
      </c>
      <c r="AD40" s="22">
        <f t="shared" si="36"/>
        <v>0.43755401901469293</v>
      </c>
      <c r="AE40" s="22">
        <f t="shared" si="37"/>
        <v>7.0676691729323338E-2</v>
      </c>
      <c r="AF40" s="22">
        <f t="shared" si="38"/>
        <v>0.30019551812302603</v>
      </c>
      <c r="AG40" s="22">
        <f t="shared" si="39"/>
        <v>0.11504276370954214</v>
      </c>
      <c r="AH40" s="22">
        <f t="shared" si="40"/>
        <v>0.33043284248103522</v>
      </c>
      <c r="AI40" s="46">
        <f t="shared" si="41"/>
        <v>0.18026214507139676</v>
      </c>
      <c r="AJ40" s="49">
        <f t="shared" si="42"/>
        <v>0.20792687995087167</v>
      </c>
    </row>
    <row r="41" spans="1:36" x14ac:dyDescent="0.25">
      <c r="A41" s="21" t="s">
        <v>38</v>
      </c>
      <c r="B41" s="3">
        <v>4970.3999999999996</v>
      </c>
      <c r="C41" s="31">
        <v>4015.5</v>
      </c>
      <c r="D41" s="31">
        <v>3152.2</v>
      </c>
      <c r="E41" s="25">
        <v>2527.8000000000002</v>
      </c>
      <c r="F41" s="25">
        <v>2150</v>
      </c>
      <c r="G41" s="11">
        <v>1936.2</v>
      </c>
      <c r="H41" s="4">
        <v>1733.3</v>
      </c>
      <c r="I41" s="4">
        <v>1638.6</v>
      </c>
      <c r="J41" s="2">
        <v>1705.3</v>
      </c>
      <c r="K41" s="2">
        <v>1493.9</v>
      </c>
      <c r="L41" s="2"/>
      <c r="M41" s="22">
        <f t="shared" si="2"/>
        <v>0.17220782460468145</v>
      </c>
      <c r="N41" s="22">
        <f t="shared" si="2"/>
        <v>0.11133476955324688</v>
      </c>
      <c r="O41" s="22">
        <f t="shared" si="3"/>
        <v>8.340168380279081E-2</v>
      </c>
      <c r="P41" s="22">
        <f t="shared" si="4"/>
        <v>6.9911580298198689E-2</v>
      </c>
      <c r="Q41" s="22">
        <f t="shared" si="5"/>
        <v>6.7161265130808293E-2</v>
      </c>
      <c r="R41" s="22">
        <f t="shared" si="6"/>
        <v>7.4456057774393763E-2</v>
      </c>
      <c r="S41" s="22">
        <f t="shared" si="7"/>
        <v>7.4994375313684428E-2</v>
      </c>
      <c r="T41" s="22">
        <f t="shared" si="8"/>
        <v>5.7620896278166925E-2</v>
      </c>
      <c r="U41" s="22">
        <f t="shared" si="9"/>
        <v>7.0811636810590398E-2</v>
      </c>
      <c r="V41" s="22">
        <f t="shared" si="10"/>
        <v>6.7451394720920363E-2</v>
      </c>
      <c r="W41" s="46">
        <f t="shared" si="30"/>
        <v>8.4935148428748206E-2</v>
      </c>
      <c r="X41" s="47">
        <f t="shared" si="31"/>
        <v>3.3858010620834024E-2</v>
      </c>
      <c r="Z41" s="22">
        <f t="shared" si="32"/>
        <v>0.23780351139335076</v>
      </c>
      <c r="AA41" s="22">
        <f t="shared" si="33"/>
        <v>0.27387221622993474</v>
      </c>
      <c r="AB41" s="22">
        <f t="shared" si="34"/>
        <v>0.24701321307065416</v>
      </c>
      <c r="AC41" s="22">
        <f t="shared" si="35"/>
        <v>0.17572093023255819</v>
      </c>
      <c r="AD41" s="22">
        <f t="shared" si="36"/>
        <v>0.11042247701683716</v>
      </c>
      <c r="AE41" s="22">
        <f t="shared" si="37"/>
        <v>0.11705994346045112</v>
      </c>
      <c r="AF41" s="22">
        <f t="shared" si="38"/>
        <v>5.7793238130111169E-2</v>
      </c>
      <c r="AG41" s="22">
        <f t="shared" si="39"/>
        <v>-3.9113352489298148E-2</v>
      </c>
      <c r="AH41" s="22">
        <f t="shared" si="40"/>
        <v>0.14150880246335085</v>
      </c>
      <c r="AI41" s="46">
        <f t="shared" si="41"/>
        <v>0.13553468351432491</v>
      </c>
      <c r="AJ41" s="49">
        <f t="shared" si="42"/>
        <v>0.10052218502683148</v>
      </c>
    </row>
    <row r="42" spans="1:36" x14ac:dyDescent="0.25">
      <c r="A42" s="21" t="s">
        <v>39</v>
      </c>
      <c r="B42" s="3">
        <v>3817</v>
      </c>
      <c r="C42" s="31">
        <v>4209.7</v>
      </c>
      <c r="D42" s="31">
        <v>4934.7</v>
      </c>
      <c r="E42" s="25">
        <v>5170</v>
      </c>
      <c r="F42" s="25">
        <v>4370.6000000000004</v>
      </c>
      <c r="G42" s="11">
        <v>3063</v>
      </c>
      <c r="H42" s="4">
        <v>2397.3000000000002</v>
      </c>
      <c r="I42" s="4">
        <v>3041.8</v>
      </c>
      <c r="J42" s="2">
        <v>2337.3000000000002</v>
      </c>
      <c r="K42" s="2">
        <v>1957.3</v>
      </c>
      <c r="L42" s="2"/>
      <c r="M42" s="22">
        <f t="shared" si="2"/>
        <v>0.13224635170530927</v>
      </c>
      <c r="N42" s="22">
        <f t="shared" si="2"/>
        <v>0.11671920791639979</v>
      </c>
      <c r="O42" s="22">
        <f t="shared" si="3"/>
        <v>0.13056350772845371</v>
      </c>
      <c r="P42" s="22">
        <f t="shared" si="4"/>
        <v>0.14298713115819575</v>
      </c>
      <c r="Q42" s="22">
        <f t="shared" si="5"/>
        <v>0.1365279187817259</v>
      </c>
      <c r="R42" s="22">
        <f t="shared" si="6"/>
        <v>0.11778685309522162</v>
      </c>
      <c r="S42" s="22">
        <f t="shared" si="7"/>
        <v>0.10372354234090793</v>
      </c>
      <c r="T42" s="22">
        <f t="shared" si="8"/>
        <v>0.10696401946718428</v>
      </c>
      <c r="U42" s="22">
        <f t="shared" si="9"/>
        <v>9.7055086329322096E-2</v>
      </c>
      <c r="V42" s="22">
        <f t="shared" si="10"/>
        <v>8.8374466086925119E-2</v>
      </c>
      <c r="W42" s="46">
        <f t="shared" si="30"/>
        <v>0.11729480846096454</v>
      </c>
      <c r="X42" s="47">
        <f t="shared" si="31"/>
        <v>1.8157108947767883E-2</v>
      </c>
      <c r="Z42" s="22">
        <f t="shared" si="32"/>
        <v>-9.3284557094329701E-2</v>
      </c>
      <c r="AA42" s="22">
        <f t="shared" si="33"/>
        <v>-0.14691875899244133</v>
      </c>
      <c r="AB42" s="22">
        <f t="shared" si="34"/>
        <v>-4.5512572533849216E-2</v>
      </c>
      <c r="AC42" s="22">
        <f t="shared" si="35"/>
        <v>0.18290394911453789</v>
      </c>
      <c r="AD42" s="22">
        <f t="shared" si="36"/>
        <v>0.42690173032974221</v>
      </c>
      <c r="AE42" s="22">
        <f t="shared" si="37"/>
        <v>0.2776873983231134</v>
      </c>
      <c r="AF42" s="22">
        <f t="shared" si="38"/>
        <v>-0.21188112301926487</v>
      </c>
      <c r="AG42" s="22">
        <f t="shared" si="39"/>
        <v>0.30141616394985671</v>
      </c>
      <c r="AH42" s="22">
        <f t="shared" si="40"/>
        <v>0.19414499565728316</v>
      </c>
      <c r="AI42" s="46">
        <f t="shared" si="41"/>
        <v>0.12234272285362224</v>
      </c>
      <c r="AJ42" s="49">
        <f t="shared" si="42"/>
        <v>0.22995695497487637</v>
      </c>
    </row>
    <row r="43" spans="1:36" x14ac:dyDescent="0.25">
      <c r="A43" s="21" t="s">
        <v>81</v>
      </c>
      <c r="B43" s="31">
        <v>47106.499999999993</v>
      </c>
      <c r="C43" s="31">
        <v>50059.9</v>
      </c>
      <c r="D43" s="31">
        <v>48254.899999999994</v>
      </c>
      <c r="E43" s="31">
        <v>45246.8</v>
      </c>
      <c r="F43" s="31">
        <v>38456.699999999997</v>
      </c>
      <c r="G43" s="31">
        <v>33366.800000000003</v>
      </c>
      <c r="H43" s="31">
        <v>30857.200000000001</v>
      </c>
      <c r="I43" s="31">
        <v>29475.200000000001</v>
      </c>
      <c r="J43" s="31">
        <v>29545.599999999999</v>
      </c>
      <c r="K43" s="31">
        <v>26838.3</v>
      </c>
      <c r="L43" s="31"/>
      <c r="M43" s="22">
        <f>B43/B$8</f>
        <v>1.6320835123411448</v>
      </c>
      <c r="N43" s="22">
        <f>C43/C$8</f>
        <v>1.3879734604304779</v>
      </c>
      <c r="O43" s="22">
        <f t="shared" ref="O43" si="54">D43/D$8</f>
        <v>1.2767400265640789</v>
      </c>
      <c r="P43" s="22">
        <f t="shared" ref="P43" si="55">E43/E$8</f>
        <v>1.2513946085277856</v>
      </c>
      <c r="Q43" s="22">
        <f t="shared" ref="Q43" si="56">F43/F$8</f>
        <v>1.2013026161655604</v>
      </c>
      <c r="R43" s="22">
        <f t="shared" ref="R43" si="57">G43/G$8</f>
        <v>1.2831114495127787</v>
      </c>
      <c r="S43" s="22">
        <f t="shared" ref="S43" si="58">H43/H$8</f>
        <v>1.3350928505910249</v>
      </c>
      <c r="T43" s="22">
        <f t="shared" ref="T43" si="59">I43/I$8</f>
        <v>1.036486904661434</v>
      </c>
      <c r="U43" s="22">
        <f t="shared" ref="U43" si="60">J43/J$8</f>
        <v>1.2268646552225295</v>
      </c>
      <c r="V43" s="22">
        <f t="shared" ref="V43" si="61">K43/K$8</f>
        <v>1.2117817571045431</v>
      </c>
      <c r="W43" s="46">
        <f t="shared" si="30"/>
        <v>1.2842831841121358</v>
      </c>
      <c r="X43" s="47">
        <f t="shared" si="31"/>
        <v>0.15357966071316506</v>
      </c>
      <c r="Z43" s="22">
        <f t="shared" si="32"/>
        <v>-5.8997321209191544E-2</v>
      </c>
      <c r="AA43" s="22">
        <f t="shared" si="33"/>
        <v>3.7405527728790355E-2</v>
      </c>
      <c r="AB43" s="22">
        <f t="shared" si="34"/>
        <v>6.64820495593057E-2</v>
      </c>
      <c r="AC43" s="22">
        <f t="shared" si="35"/>
        <v>0.17656481185333139</v>
      </c>
      <c r="AD43" s="22">
        <f t="shared" si="36"/>
        <v>0.15254384597863724</v>
      </c>
      <c r="AE43" s="22">
        <f t="shared" si="37"/>
        <v>8.1329479019483397E-2</v>
      </c>
      <c r="AF43" s="22">
        <f t="shared" si="38"/>
        <v>4.6886874389317157E-2</v>
      </c>
      <c r="AG43" s="22">
        <f t="shared" si="39"/>
        <v>-2.3827575002707269E-3</v>
      </c>
      <c r="AH43" s="22">
        <f t="shared" si="40"/>
        <v>0.10087449652176184</v>
      </c>
      <c r="AI43" s="46">
        <f t="shared" ref="AI43" si="62">AVERAGE(AA43:AH43)</f>
        <v>8.2463040943794544E-2</v>
      </c>
      <c r="AJ43" s="49">
        <f t="shared" ref="AJ43" si="63">STDEV(AA43:AH43)</f>
        <v>5.9589996649548664E-2</v>
      </c>
    </row>
    <row r="44" spans="1:36" x14ac:dyDescent="0.25">
      <c r="A44" s="21" t="s">
        <v>40</v>
      </c>
      <c r="B44" s="3">
        <v>5181.5</v>
      </c>
      <c r="C44" s="31">
        <v>5577.8</v>
      </c>
      <c r="D44" s="31">
        <v>5466.9</v>
      </c>
      <c r="E44" s="25">
        <v>5011.8999999999996</v>
      </c>
      <c r="F44" s="25">
        <v>4352.3</v>
      </c>
      <c r="G44" s="5">
        <v>3790.7</v>
      </c>
      <c r="H44" s="4">
        <v>4532.2</v>
      </c>
      <c r="I44" s="4">
        <v>4127.7</v>
      </c>
      <c r="J44" s="2">
        <v>3534</v>
      </c>
      <c r="K44" s="2">
        <v>2763.6</v>
      </c>
      <c r="L44" s="2"/>
      <c r="M44" s="22">
        <f t="shared" si="2"/>
        <v>0.17952173732278226</v>
      </c>
      <c r="N44" s="22">
        <f t="shared" si="2"/>
        <v>0.15465149486093899</v>
      </c>
      <c r="O44" s="22">
        <f t="shared" si="3"/>
        <v>0.14464458637823649</v>
      </c>
      <c r="P44" s="22">
        <f t="shared" si="4"/>
        <v>0.13861454596745865</v>
      </c>
      <c r="Q44" s="22">
        <f t="shared" si="5"/>
        <v>0.13595626708317066</v>
      </c>
      <c r="R44" s="22">
        <f t="shared" si="6"/>
        <v>0.14577036370488297</v>
      </c>
      <c r="S44" s="22">
        <f t="shared" si="7"/>
        <v>0.19609387168792511</v>
      </c>
      <c r="T44" s="22">
        <f t="shared" si="8"/>
        <v>0.14514937969448896</v>
      </c>
      <c r="U44" s="22">
        <f t="shared" si="9"/>
        <v>0.14674739018860405</v>
      </c>
      <c r="V44" s="22">
        <f t="shared" si="10"/>
        <v>0.12477988784439087</v>
      </c>
      <c r="W44" s="46">
        <f t="shared" si="30"/>
        <v>0.1511929524732879</v>
      </c>
      <c r="X44" s="47">
        <f t="shared" si="31"/>
        <v>2.1205791533956998E-2</v>
      </c>
      <c r="Z44" s="22">
        <f t="shared" si="32"/>
        <v>-7.1049517731005096E-2</v>
      </c>
      <c r="AA44" s="22">
        <f t="shared" si="33"/>
        <v>2.0285719511972111E-2</v>
      </c>
      <c r="AB44" s="22">
        <f t="shared" si="34"/>
        <v>9.0783934236517094E-2</v>
      </c>
      <c r="AC44" s="22">
        <f t="shared" si="35"/>
        <v>0.15155205293752716</v>
      </c>
      <c r="AD44" s="22">
        <f t="shared" si="36"/>
        <v>0.14815205634843176</v>
      </c>
      <c r="AE44" s="22">
        <f t="shared" si="37"/>
        <v>-0.16360707824014831</v>
      </c>
      <c r="AF44" s="22">
        <f t="shared" si="38"/>
        <v>9.7996462921239536E-2</v>
      </c>
      <c r="AG44" s="22">
        <f t="shared" si="39"/>
        <v>0.16799660441426134</v>
      </c>
      <c r="AH44" s="22">
        <f t="shared" si="40"/>
        <v>0.27876682587928792</v>
      </c>
      <c r="AI44" s="46">
        <f t="shared" si="41"/>
        <v>9.8990822251136076E-2</v>
      </c>
      <c r="AJ44" s="49">
        <f t="shared" si="42"/>
        <v>0.12954933514890621</v>
      </c>
    </row>
    <row r="45" spans="1:36" x14ac:dyDescent="0.25">
      <c r="A45" s="21" t="s">
        <v>41</v>
      </c>
      <c r="B45" s="3">
        <v>303.5</v>
      </c>
      <c r="C45" s="31">
        <v>303.2</v>
      </c>
      <c r="D45" s="31">
        <v>221.4</v>
      </c>
      <c r="E45" s="25">
        <v>215</v>
      </c>
      <c r="F45" s="25">
        <v>201.7</v>
      </c>
      <c r="G45" s="11">
        <v>244.5</v>
      </c>
      <c r="H45" s="4">
        <v>212.8</v>
      </c>
      <c r="I45" s="4">
        <v>224.4</v>
      </c>
      <c r="J45" s="2">
        <v>149.5</v>
      </c>
      <c r="K45" s="2">
        <v>124</v>
      </c>
      <c r="L45" s="2"/>
      <c r="M45" s="22">
        <f t="shared" si="2"/>
        <v>1.0515265324223567E-2</v>
      </c>
      <c r="N45" s="22">
        <f t="shared" si="2"/>
        <v>8.4065999573015703E-3</v>
      </c>
      <c r="O45" s="22">
        <f t="shared" si="3"/>
        <v>5.8578557178915955E-3</v>
      </c>
      <c r="P45" s="22">
        <f t="shared" si="4"/>
        <v>5.946273346037154E-3</v>
      </c>
      <c r="Q45" s="22">
        <f t="shared" si="5"/>
        <v>6.3006638032018746E-3</v>
      </c>
      <c r="R45" s="22">
        <f t="shared" si="6"/>
        <v>9.4021826907547124E-3</v>
      </c>
      <c r="S45" s="22">
        <f t="shared" si="7"/>
        <v>9.2071788304113819E-3</v>
      </c>
      <c r="T45" s="22">
        <f t="shared" si="8"/>
        <v>7.8909612625538018E-3</v>
      </c>
      <c r="U45" s="22">
        <f t="shared" si="9"/>
        <v>6.2079045934341553E-3</v>
      </c>
      <c r="V45" s="22">
        <f t="shared" si="10"/>
        <v>5.5987502144682543E-3</v>
      </c>
      <c r="W45" s="46">
        <f t="shared" si="30"/>
        <v>7.5333635740278057E-3</v>
      </c>
      <c r="X45" s="47">
        <f t="shared" si="31"/>
        <v>1.7770637264960926E-3</v>
      </c>
      <c r="Z45" s="22">
        <f t="shared" si="32"/>
        <v>9.8944591029037632E-4</v>
      </c>
      <c r="AA45" s="22">
        <f t="shared" si="33"/>
        <v>0.3694670280036132</v>
      </c>
      <c r="AB45" s="22">
        <f t="shared" si="34"/>
        <v>2.9767441860465205E-2</v>
      </c>
      <c r="AC45" s="22">
        <f t="shared" si="35"/>
        <v>6.593951412989596E-2</v>
      </c>
      <c r="AD45" s="22">
        <f t="shared" si="36"/>
        <v>-0.17505112474437634</v>
      </c>
      <c r="AE45" s="22">
        <f t="shared" si="37"/>
        <v>0.14896616541353369</v>
      </c>
      <c r="AF45" s="22">
        <f t="shared" si="38"/>
        <v>-5.1693404634581053E-2</v>
      </c>
      <c r="AG45" s="22">
        <f t="shared" si="39"/>
        <v>0.50100334448160533</v>
      </c>
      <c r="AH45" s="22">
        <f t="shared" si="40"/>
        <v>0.20564516129032251</v>
      </c>
      <c r="AI45" s="46">
        <f t="shared" si="41"/>
        <v>0.13675551572505981</v>
      </c>
      <c r="AJ45" s="49">
        <f t="shared" si="42"/>
        <v>0.22068844962638548</v>
      </c>
    </row>
    <row r="46" spans="1:36" x14ac:dyDescent="0.25">
      <c r="A46" s="21" t="s">
        <v>42</v>
      </c>
      <c r="B46" s="3">
        <v>726</v>
      </c>
      <c r="C46" s="31">
        <v>791.2</v>
      </c>
      <c r="D46" s="31">
        <v>844.8</v>
      </c>
      <c r="E46" s="25">
        <v>921.2</v>
      </c>
      <c r="F46" s="25">
        <v>999.8</v>
      </c>
      <c r="G46" s="11">
        <v>998.6</v>
      </c>
      <c r="H46" s="4">
        <v>1036.5</v>
      </c>
      <c r="I46" s="4">
        <v>1224.5999999999999</v>
      </c>
      <c r="J46" s="2">
        <v>1234.3</v>
      </c>
      <c r="K46" s="2">
        <v>1110</v>
      </c>
      <c r="L46" s="2"/>
      <c r="M46" s="22">
        <f t="shared" si="2"/>
        <v>2.5153484762393114E-2</v>
      </c>
      <c r="N46" s="22">
        <f t="shared" si="2"/>
        <v>2.1937011498077186E-2</v>
      </c>
      <c r="O46" s="22">
        <f t="shared" si="3"/>
        <v>2.2351926424908849E-2</v>
      </c>
      <c r="P46" s="22">
        <f t="shared" si="4"/>
        <v>2.5477707006369425E-2</v>
      </c>
      <c r="Q46" s="22">
        <f t="shared" si="5"/>
        <v>3.1231550175712615E-2</v>
      </c>
      <c r="R46" s="22">
        <f t="shared" si="6"/>
        <v>3.8400898302608004E-2</v>
      </c>
      <c r="S46" s="22">
        <f t="shared" si="7"/>
        <v>4.4846056662224611E-2</v>
      </c>
      <c r="T46" s="22">
        <f t="shared" si="8"/>
        <v>4.306270571356232E-2</v>
      </c>
      <c r="U46" s="22">
        <f t="shared" si="9"/>
        <v>5.1253623007864735E-2</v>
      </c>
      <c r="V46" s="22">
        <f t="shared" si="10"/>
        <v>5.0117844661772278E-2</v>
      </c>
      <c r="W46" s="46">
        <f t="shared" si="30"/>
        <v>3.5383280821549311E-2</v>
      </c>
      <c r="X46" s="47">
        <f t="shared" si="31"/>
        <v>1.1533637687327885E-2</v>
      </c>
      <c r="Z46" s="22">
        <f t="shared" si="32"/>
        <v>-8.2406471183013252E-2</v>
      </c>
      <c r="AA46" s="22">
        <f t="shared" si="33"/>
        <v>-6.3446969696969613E-2</v>
      </c>
      <c r="AB46" s="22">
        <f t="shared" si="34"/>
        <v>-8.293530178028663E-2</v>
      </c>
      <c r="AC46" s="22">
        <f t="shared" si="35"/>
        <v>-7.8615723144628835E-2</v>
      </c>
      <c r="AD46" s="22">
        <f t="shared" si="36"/>
        <v>1.2016823552973843E-3</v>
      </c>
      <c r="AE46" s="22">
        <f t="shared" si="37"/>
        <v>-3.6565364206464057E-2</v>
      </c>
      <c r="AF46" s="22">
        <f t="shared" si="38"/>
        <v>-0.15360117589416944</v>
      </c>
      <c r="AG46" s="22">
        <f t="shared" si="39"/>
        <v>-7.8587053390586359E-3</v>
      </c>
      <c r="AH46" s="22">
        <f t="shared" si="40"/>
        <v>0.11198198198198184</v>
      </c>
      <c r="AI46" s="46">
        <f t="shared" si="41"/>
        <v>-3.8729946965537249E-2</v>
      </c>
      <c r="AJ46" s="49">
        <f t="shared" si="42"/>
        <v>7.8027155080199695E-2</v>
      </c>
    </row>
    <row r="47" spans="1:36" x14ac:dyDescent="0.25">
      <c r="A47" s="21" t="s">
        <v>43</v>
      </c>
      <c r="B47" s="3">
        <v>63.6</v>
      </c>
      <c r="C47" s="31">
        <v>68.8</v>
      </c>
      <c r="D47" s="31">
        <v>77.099999999999994</v>
      </c>
      <c r="E47" s="25">
        <v>105</v>
      </c>
      <c r="F47" s="25">
        <v>127.4</v>
      </c>
      <c r="G47" s="11">
        <v>117</v>
      </c>
      <c r="H47" s="4">
        <v>136.30000000000001</v>
      </c>
      <c r="I47" s="4">
        <v>161.4</v>
      </c>
      <c r="J47" s="2">
        <v>131</v>
      </c>
      <c r="K47" s="2">
        <v>56.4</v>
      </c>
      <c r="L47" s="2"/>
      <c r="M47" s="22">
        <f t="shared" si="2"/>
        <v>2.2035284172013804E-3</v>
      </c>
      <c r="N47" s="22">
        <f t="shared" si="2"/>
        <v>1.9075662172241029E-3</v>
      </c>
      <c r="O47" s="22">
        <f t="shared" si="3"/>
        <v>2.0399307852278317E-3</v>
      </c>
      <c r="P47" s="22">
        <f t="shared" si="4"/>
        <v>2.9039939596925634E-3</v>
      </c>
      <c r="Q47" s="22">
        <f t="shared" si="5"/>
        <v>3.9796954314720821E-3</v>
      </c>
      <c r="R47" s="22">
        <f t="shared" si="6"/>
        <v>4.4992039869869178E-3</v>
      </c>
      <c r="S47" s="22">
        <f t="shared" si="7"/>
        <v>5.8972672677869899E-3</v>
      </c>
      <c r="T47" s="22">
        <f t="shared" si="8"/>
        <v>5.6755844375052742E-3</v>
      </c>
      <c r="U47" s="22">
        <f t="shared" si="9"/>
        <v>5.4397023527750794E-3</v>
      </c>
      <c r="V47" s="22">
        <f t="shared" si="10"/>
        <v>2.5465283233549155E-3</v>
      </c>
      <c r="W47" s="46">
        <f t="shared" si="30"/>
        <v>3.7093001179227141E-3</v>
      </c>
      <c r="X47" s="47">
        <f t="shared" si="31"/>
        <v>1.5862524530737849E-3</v>
      </c>
      <c r="Z47" s="22">
        <f t="shared" si="32"/>
        <v>-7.5581395348837122E-2</v>
      </c>
      <c r="AA47" s="22">
        <f t="shared" si="33"/>
        <v>-0.10765239948119321</v>
      </c>
      <c r="AB47" s="22">
        <f t="shared" si="34"/>
        <v>-0.26571428571428579</v>
      </c>
      <c r="AC47" s="22">
        <f t="shared" si="35"/>
        <v>-0.17582417582417587</v>
      </c>
      <c r="AD47" s="22">
        <f t="shared" si="36"/>
        <v>8.8888888888889017E-2</v>
      </c>
      <c r="AE47" s="22">
        <f t="shared" si="37"/>
        <v>-0.1415994130594278</v>
      </c>
      <c r="AF47" s="22">
        <f t="shared" si="38"/>
        <v>-0.15551425030978927</v>
      </c>
      <c r="AG47" s="22">
        <f t="shared" si="39"/>
        <v>0.23206106870229015</v>
      </c>
      <c r="AH47" s="22">
        <f t="shared" si="40"/>
        <v>1.3226950354609928</v>
      </c>
      <c r="AI47" s="46">
        <f t="shared" si="41"/>
        <v>9.9667558582912499E-2</v>
      </c>
      <c r="AJ47" s="49">
        <f t="shared" si="42"/>
        <v>0.51949825938336658</v>
      </c>
    </row>
    <row r="48" spans="1:36" x14ac:dyDescent="0.25">
      <c r="A48" s="21" t="s">
        <v>44</v>
      </c>
      <c r="B48" s="3">
        <v>215.6</v>
      </c>
      <c r="C48" s="31">
        <v>262</v>
      </c>
      <c r="D48" s="31">
        <v>551.1</v>
      </c>
      <c r="E48" s="25">
        <v>20.2</v>
      </c>
      <c r="F48" s="25">
        <v>30.4</v>
      </c>
      <c r="G48" s="11">
        <v>146.69999999999999</v>
      </c>
      <c r="H48" s="4">
        <v>94.4</v>
      </c>
      <c r="I48" s="4">
        <v>1106</v>
      </c>
      <c r="J48" s="2">
        <v>1976</v>
      </c>
      <c r="K48" s="2">
        <v>2642.4</v>
      </c>
      <c r="L48" s="2"/>
      <c r="M48" s="22">
        <f t="shared" si="2"/>
        <v>7.4698227476197735E-3</v>
      </c>
      <c r="N48" s="22">
        <f t="shared" si="2"/>
        <v>7.2642783272196939E-3</v>
      </c>
      <c r="O48" s="22">
        <f t="shared" si="3"/>
        <v>1.4581139503749134E-2</v>
      </c>
      <c r="P48" s="22">
        <f t="shared" si="4"/>
        <v>5.5867312367418839E-4</v>
      </c>
      <c r="Q48" s="22">
        <f t="shared" si="5"/>
        <v>9.4962905115189382E-4</v>
      </c>
      <c r="R48" s="22">
        <f t="shared" si="6"/>
        <v>5.6413096144528278E-3</v>
      </c>
      <c r="S48" s="22">
        <f t="shared" si="7"/>
        <v>4.0843876014606886E-3</v>
      </c>
      <c r="T48" s="22">
        <f t="shared" si="8"/>
        <v>3.8892170928629698E-2</v>
      </c>
      <c r="U48" s="22">
        <f t="shared" si="9"/>
        <v>8.2052304191477535E-2</v>
      </c>
      <c r="V48" s="22">
        <f t="shared" si="10"/>
        <v>0.11930756102186223</v>
      </c>
      <c r="W48" s="46">
        <f t="shared" si="30"/>
        <v>2.8080127611129768E-2</v>
      </c>
      <c r="X48" s="47">
        <f t="shared" si="31"/>
        <v>4.0777769217290608E-2</v>
      </c>
      <c r="Z48" s="22">
        <f t="shared" si="32"/>
        <v>-0.1770992366412214</v>
      </c>
      <c r="AA48" s="22">
        <f t="shared" si="33"/>
        <v>-0.52458718925784797</v>
      </c>
      <c r="AB48" s="22">
        <f t="shared" si="34"/>
        <v>26.282178217821784</v>
      </c>
      <c r="AC48" s="22">
        <f t="shared" si="35"/>
        <v>-0.33552631578947367</v>
      </c>
      <c r="AD48" s="22">
        <f t="shared" si="36"/>
        <v>-0.79277436946148605</v>
      </c>
      <c r="AE48" s="22">
        <f t="shared" si="37"/>
        <v>0.55402542372881336</v>
      </c>
      <c r="AF48" s="22">
        <f t="shared" si="38"/>
        <v>-0.91464737793851714</v>
      </c>
      <c r="AG48" s="22">
        <f t="shared" si="39"/>
        <v>-0.44028340080971662</v>
      </c>
      <c r="AH48" s="22">
        <f t="shared" si="40"/>
        <v>-0.25219497426581894</v>
      </c>
      <c r="AI48" s="46">
        <f t="shared" si="41"/>
        <v>2.9470237517534672</v>
      </c>
      <c r="AJ48" s="49">
        <f t="shared" si="42"/>
        <v>9.4392080216277368</v>
      </c>
    </row>
    <row r="49" spans="1:36" x14ac:dyDescent="0.25">
      <c r="A49" s="21" t="s">
        <v>45</v>
      </c>
      <c r="B49" s="3">
        <v>2767.3</v>
      </c>
      <c r="C49" s="31">
        <v>2776.6</v>
      </c>
      <c r="D49" s="31">
        <v>2325.4</v>
      </c>
      <c r="E49" s="25">
        <v>3280.4</v>
      </c>
      <c r="F49" s="25">
        <v>2858.6</v>
      </c>
      <c r="G49" s="11">
        <v>2477.1</v>
      </c>
      <c r="H49" s="4">
        <v>2804.8</v>
      </c>
      <c r="I49" s="4">
        <v>1440.6</v>
      </c>
      <c r="J49" s="2">
        <v>1399.5</v>
      </c>
      <c r="K49" s="2">
        <v>582.20000000000005</v>
      </c>
      <c r="L49" s="2"/>
      <c r="M49" s="22">
        <f t="shared" si="2"/>
        <v>9.5877738819518554E-2</v>
      </c>
      <c r="N49" s="22">
        <f t="shared" si="2"/>
        <v>7.6984714516634356E-2</v>
      </c>
      <c r="O49" s="22">
        <f t="shared" si="3"/>
        <v>6.1526005810230877E-2</v>
      </c>
      <c r="P49" s="22">
        <f t="shared" si="4"/>
        <v>9.0726302717861765E-2</v>
      </c>
      <c r="Q49" s="22">
        <f t="shared" si="5"/>
        <v>8.9296368606013282E-2</v>
      </c>
      <c r="R49" s="22">
        <f t="shared" si="6"/>
        <v>9.5256223898848663E-2</v>
      </c>
      <c r="S49" s="22">
        <f t="shared" si="7"/>
        <v>0.12135477059933197</v>
      </c>
      <c r="T49" s="22">
        <f t="shared" si="8"/>
        <v>5.0658283399442984E-2</v>
      </c>
      <c r="U49" s="22">
        <f t="shared" si="9"/>
        <v>5.8113461394723079E-2</v>
      </c>
      <c r="V49" s="22">
        <f t="shared" si="10"/>
        <v>2.6287035281156595E-2</v>
      </c>
      <c r="W49" s="46">
        <f t="shared" si="30"/>
        <v>7.6608090504376211E-2</v>
      </c>
      <c r="X49" s="47">
        <f t="shared" si="31"/>
        <v>2.7602168674722101E-2</v>
      </c>
      <c r="Z49" s="22">
        <f t="shared" si="32"/>
        <v>-3.3494201541452995E-3</v>
      </c>
      <c r="AA49" s="22">
        <f t="shared" si="33"/>
        <v>0.1940311344284853</v>
      </c>
      <c r="AB49" s="22">
        <f t="shared" si="34"/>
        <v>-0.29112303377636872</v>
      </c>
      <c r="AC49" s="22">
        <f t="shared" si="35"/>
        <v>0.14755474707898975</v>
      </c>
      <c r="AD49" s="22">
        <f t="shared" si="36"/>
        <v>0.15401073836340884</v>
      </c>
      <c r="AE49" s="22">
        <f t="shared" si="37"/>
        <v>-0.11683542498573884</v>
      </c>
      <c r="AF49" s="22">
        <f t="shared" si="38"/>
        <v>0.94696654171872852</v>
      </c>
      <c r="AG49" s="22">
        <f t="shared" si="39"/>
        <v>2.9367631296891572E-2</v>
      </c>
      <c r="AH49" s="22">
        <f t="shared" si="40"/>
        <v>1.4038131226382684</v>
      </c>
      <c r="AI49" s="46">
        <f t="shared" si="41"/>
        <v>0.30847318209533314</v>
      </c>
      <c r="AJ49" s="49">
        <f t="shared" si="42"/>
        <v>0.57178875582172661</v>
      </c>
    </row>
    <row r="50" spans="1:36" x14ac:dyDescent="0.25">
      <c r="A50" s="21" t="s">
        <v>46</v>
      </c>
      <c r="B50" s="3">
        <v>1583.9</v>
      </c>
      <c r="C50" s="31">
        <v>1496.9</v>
      </c>
      <c r="D50" s="31">
        <v>1274.7</v>
      </c>
      <c r="E50" s="25">
        <v>1465.3</v>
      </c>
      <c r="F50" s="25">
        <v>1180.5</v>
      </c>
      <c r="G50" s="5">
        <v>1194</v>
      </c>
      <c r="H50" s="4">
        <v>1458.4</v>
      </c>
      <c r="I50" s="4">
        <v>974.7</v>
      </c>
      <c r="J50" s="2">
        <v>605.79999999999995</v>
      </c>
      <c r="K50" s="2">
        <v>603.5</v>
      </c>
      <c r="L50" s="2"/>
      <c r="M50" s="22">
        <f t="shared" si="2"/>
        <v>5.4876865723353249E-2</v>
      </c>
      <c r="N50" s="22">
        <f t="shared" si="2"/>
        <v>4.1503428351202902E-2</v>
      </c>
      <c r="O50" s="22">
        <f t="shared" si="3"/>
        <v>3.3726326484175326E-2</v>
      </c>
      <c r="P50" s="22">
        <f t="shared" si="4"/>
        <v>4.0525927134642981E-2</v>
      </c>
      <c r="Q50" s="22">
        <f t="shared" si="5"/>
        <v>3.6876220226474035E-2</v>
      </c>
      <c r="R50" s="22">
        <f t="shared" si="6"/>
        <v>4.591495350822547E-2</v>
      </c>
      <c r="S50" s="22">
        <f t="shared" si="7"/>
        <v>6.3100327097142667E-2</v>
      </c>
      <c r="T50" s="22">
        <f t="shared" si="8"/>
        <v>3.4275044307536501E-2</v>
      </c>
      <c r="U50" s="22">
        <f t="shared" si="9"/>
        <v>2.5155509048176664E-2</v>
      </c>
      <c r="V50" s="22">
        <f t="shared" si="10"/>
        <v>2.7248756084125737E-2</v>
      </c>
      <c r="W50" s="46">
        <f t="shared" si="30"/>
        <v>4.0320335796505541E-2</v>
      </c>
      <c r="X50" s="47">
        <f t="shared" si="31"/>
        <v>1.1814721968992139E-2</v>
      </c>
      <c r="Z50" s="22">
        <f t="shared" si="32"/>
        <v>5.8120114904135267E-2</v>
      </c>
      <c r="AA50" s="22">
        <f t="shared" si="33"/>
        <v>0.17431552522162086</v>
      </c>
      <c r="AB50" s="22">
        <f t="shared" si="34"/>
        <v>-0.13007575240565061</v>
      </c>
      <c r="AC50" s="22">
        <f t="shared" si="35"/>
        <v>0.24125370605675567</v>
      </c>
      <c r="AD50" s="22">
        <f t="shared" si="36"/>
        <v>-1.1306532663316604E-2</v>
      </c>
      <c r="AE50" s="22">
        <f t="shared" si="37"/>
        <v>-0.18129456939111355</v>
      </c>
      <c r="AF50" s="22">
        <f t="shared" si="38"/>
        <v>0.49625525802811121</v>
      </c>
      <c r="AG50" s="22">
        <f t="shared" si="39"/>
        <v>0.60894684714427227</v>
      </c>
      <c r="AH50" s="22">
        <f t="shared" si="40"/>
        <v>3.8111019055508955E-3</v>
      </c>
      <c r="AI50" s="46">
        <f t="shared" si="41"/>
        <v>0.15023819798702875</v>
      </c>
      <c r="AJ50" s="49">
        <f t="shared" si="42"/>
        <v>0.28661383979768101</v>
      </c>
    </row>
    <row r="51" spans="1:36" x14ac:dyDescent="0.25">
      <c r="A51" s="21" t="s">
        <v>61</v>
      </c>
      <c r="B51" s="3"/>
      <c r="C51" s="10"/>
      <c r="D51" s="31">
        <v>505</v>
      </c>
      <c r="E51" s="5"/>
      <c r="F51" s="5"/>
      <c r="G51" s="5">
        <v>931.4</v>
      </c>
      <c r="H51" s="4"/>
      <c r="I51" s="4"/>
      <c r="J51" s="15"/>
      <c r="K51" s="15"/>
      <c r="L51" s="15"/>
      <c r="M51" s="22">
        <f t="shared" si="2"/>
        <v>0</v>
      </c>
      <c r="N51" s="22">
        <f t="shared" si="2"/>
        <v>0</v>
      </c>
      <c r="O51" s="22">
        <f t="shared" si="3"/>
        <v>1.3361414352011091E-2</v>
      </c>
      <c r="P51" s="22">
        <f t="shared" si="4"/>
        <v>0</v>
      </c>
      <c r="Q51" s="22">
        <f t="shared" si="5"/>
        <v>0</v>
      </c>
      <c r="R51" s="22">
        <f t="shared" si="6"/>
        <v>3.581674011521039E-2</v>
      </c>
      <c r="S51" s="22">
        <f t="shared" si="7"/>
        <v>0</v>
      </c>
      <c r="T51" s="22">
        <f t="shared" si="8"/>
        <v>0</v>
      </c>
      <c r="U51" s="22">
        <f t="shared" si="9"/>
        <v>0</v>
      </c>
      <c r="V51" s="22">
        <f t="shared" si="10"/>
        <v>0</v>
      </c>
      <c r="W51" s="46">
        <f t="shared" si="30"/>
        <v>4.9178154467221478E-3</v>
      </c>
      <c r="X51" s="47">
        <f t="shared" si="31"/>
        <v>1.1640528712154595E-2</v>
      </c>
      <c r="Z51" s="22" t="str">
        <f t="shared" si="32"/>
        <v/>
      </c>
      <c r="AA51" s="22" t="str">
        <f t="shared" si="33"/>
        <v/>
      </c>
      <c r="AB51" s="22" t="str">
        <f t="shared" si="34"/>
        <v/>
      </c>
      <c r="AC51" s="22" t="str">
        <f t="shared" si="35"/>
        <v/>
      </c>
      <c r="AD51" s="22" t="str">
        <f t="shared" si="36"/>
        <v/>
      </c>
      <c r="AE51" s="22" t="str">
        <f t="shared" si="37"/>
        <v/>
      </c>
      <c r="AF51" s="22" t="str">
        <f t="shared" si="38"/>
        <v/>
      </c>
      <c r="AG51" s="22" t="str">
        <f t="shared" si="39"/>
        <v/>
      </c>
      <c r="AH51" s="22" t="str">
        <f t="shared" si="40"/>
        <v/>
      </c>
      <c r="AI51" s="46"/>
      <c r="AJ51" s="45"/>
    </row>
    <row r="52" spans="1:36" x14ac:dyDescent="0.25">
      <c r="A52" s="21" t="s">
        <v>47</v>
      </c>
      <c r="B52" s="25">
        <v>57947.899999999994</v>
      </c>
      <c r="C52" s="25">
        <v>61336.4</v>
      </c>
      <c r="D52" s="25">
        <v>59521.299999999996</v>
      </c>
      <c r="E52" s="25">
        <v>56265.8</v>
      </c>
      <c r="F52" s="25">
        <v>48207.4</v>
      </c>
      <c r="G52" s="25">
        <v>43266.799999999996</v>
      </c>
      <c r="H52" s="25">
        <v>41132.600000000013</v>
      </c>
      <c r="I52" s="25">
        <v>38734.6</v>
      </c>
      <c r="J52" s="25">
        <v>38575.700000000004</v>
      </c>
      <c r="K52" s="25">
        <v>34720.399999999994</v>
      </c>
      <c r="L52" s="25"/>
      <c r="M52" s="22">
        <f t="shared" si="2"/>
        <v>2.0077019554582369</v>
      </c>
      <c r="N52" s="22">
        <f t="shared" si="2"/>
        <v>1.7006285541590767</v>
      </c>
      <c r="O52" s="22">
        <f t="shared" si="3"/>
        <v>1.5748292120205103</v>
      </c>
      <c r="P52" s="22">
        <f t="shared" si="4"/>
        <v>1.5561480317835223</v>
      </c>
      <c r="Q52" s="22">
        <f t="shared" si="5"/>
        <v>1.505893010542757</v>
      </c>
      <c r="R52" s="22">
        <f t="shared" si="6"/>
        <v>1.6638133253347485</v>
      </c>
      <c r="S52" s="22">
        <f t="shared" si="7"/>
        <v>1.7796767103373088</v>
      </c>
      <c r="T52" s="22">
        <f t="shared" si="8"/>
        <v>1.3620910344051536</v>
      </c>
      <c r="U52" s="22">
        <f t="shared" si="9"/>
        <v>1.6018345499995852</v>
      </c>
      <c r="V52" s="22">
        <f t="shared" si="10"/>
        <v>1.5676681205356737</v>
      </c>
      <c r="W52" s="46">
        <f t="shared" si="30"/>
        <v>1.6320284504576574</v>
      </c>
      <c r="X52" s="47">
        <f t="shared" si="31"/>
        <v>0.17368768772324378</v>
      </c>
      <c r="Z52" s="22">
        <f t="shared" si="32"/>
        <v>-5.5244520382676687E-2</v>
      </c>
      <c r="AA52" s="22">
        <f t="shared" si="33"/>
        <v>3.0494965667752671E-2</v>
      </c>
      <c r="AB52" s="22">
        <f t="shared" si="34"/>
        <v>5.7859303520077843E-2</v>
      </c>
      <c r="AC52" s="22">
        <f t="shared" si="35"/>
        <v>0.16716105826076499</v>
      </c>
      <c r="AD52" s="22">
        <f t="shared" si="36"/>
        <v>0.1141891704493978</v>
      </c>
      <c r="AE52" s="22">
        <f t="shared" si="37"/>
        <v>5.1885852097848906E-2</v>
      </c>
      <c r="AF52" s="22">
        <f t="shared" si="38"/>
        <v>6.1908474593774354E-2</v>
      </c>
      <c r="AG52" s="22">
        <f t="shared" si="39"/>
        <v>4.1191734693082349E-3</v>
      </c>
      <c r="AH52" s="22">
        <f t="shared" si="40"/>
        <v>0.1110384672987641</v>
      </c>
      <c r="AI52" s="46">
        <f t="shared" ref="AI52" si="64">AVERAGE(AA52:AH52)</f>
        <v>7.4832058169711113E-2</v>
      </c>
      <c r="AJ52" s="49">
        <f t="shared" ref="AJ52" si="65">STDEV(AA52:AH52)</f>
        <v>5.2552344282279992E-2</v>
      </c>
    </row>
    <row r="53" spans="1:36" x14ac:dyDescent="0.25">
      <c r="A53" s="19" t="s">
        <v>48</v>
      </c>
      <c r="B53" s="42"/>
      <c r="C53" s="10"/>
      <c r="D53" s="10"/>
      <c r="E53" s="6"/>
      <c r="F53" s="6"/>
      <c r="G53" s="11"/>
      <c r="H53" s="6"/>
      <c r="I53" s="6"/>
      <c r="J53" s="2"/>
      <c r="K53" s="2"/>
      <c r="L53" s="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45"/>
      <c r="X53" s="45"/>
      <c r="Z53" s="50"/>
      <c r="AA53" s="50"/>
      <c r="AB53" s="50"/>
      <c r="AC53" s="50"/>
      <c r="AD53" s="50"/>
      <c r="AE53" s="50"/>
      <c r="AF53" s="50"/>
      <c r="AG53" s="50"/>
      <c r="AH53" s="50"/>
      <c r="AI53" s="46"/>
      <c r="AJ53" s="45"/>
    </row>
    <row r="54" spans="1:36" x14ac:dyDescent="0.25">
      <c r="A54" s="21" t="s">
        <v>49</v>
      </c>
      <c r="B54" s="3">
        <v>13016.6</v>
      </c>
      <c r="C54" s="31">
        <v>12577.7</v>
      </c>
      <c r="D54" s="31">
        <v>12898</v>
      </c>
      <c r="E54" s="31">
        <v>9967.2999999999993</v>
      </c>
      <c r="F54" s="31">
        <v>9629.7000000000007</v>
      </c>
      <c r="G54" s="31">
        <v>7534.5</v>
      </c>
      <c r="H54" s="31">
        <v>7158.9</v>
      </c>
      <c r="I54" s="31">
        <v>8520.5</v>
      </c>
      <c r="J54" s="31">
        <v>9969.4</v>
      </c>
      <c r="K54" s="31">
        <v>8121.2</v>
      </c>
      <c r="L54" s="31"/>
      <c r="M54" s="22">
        <f t="shared" si="2"/>
        <v>0.45098188671923722</v>
      </c>
      <c r="N54" s="22">
        <f t="shared" si="2"/>
        <v>0.34873249433691278</v>
      </c>
      <c r="O54" s="22">
        <f t="shared" si="3"/>
        <v>0.34125846002423577</v>
      </c>
      <c r="P54" s="22">
        <f t="shared" si="4"/>
        <v>0.27566646661374938</v>
      </c>
      <c r="Q54" s="22">
        <f t="shared" si="5"/>
        <v>0.30081062085123006</v>
      </c>
      <c r="R54" s="22">
        <f t="shared" si="6"/>
        <v>0.28973720034147804</v>
      </c>
      <c r="S54" s="22">
        <f t="shared" si="7"/>
        <v>0.30974282203492498</v>
      </c>
      <c r="T54" s="22">
        <f t="shared" si="8"/>
        <v>0.2996209244099361</v>
      </c>
      <c r="U54" s="22">
        <f t="shared" si="9"/>
        <v>0.41397380637981585</v>
      </c>
      <c r="V54" s="22">
        <f t="shared" si="10"/>
        <v>0.36668201807854506</v>
      </c>
      <c r="W54" s="46">
        <f t="shared" ref="W54:W62" si="66">AVERAGE(M54:V54)</f>
        <v>0.33972066997900657</v>
      </c>
      <c r="X54" s="47">
        <f t="shared" ref="X54:X62" si="67">STDEV(M54:V54)</f>
        <v>5.7081831877724337E-2</v>
      </c>
      <c r="Z54" s="22">
        <f t="shared" ref="Z54:Z62" si="68">IF(B54&gt;0,IF(C54&gt;0,B54/C54-1,""),"")</f>
        <v>3.4895092107460002E-2</v>
      </c>
      <c r="AA54" s="22">
        <f t="shared" ref="AA54:AA62" si="69">IF(C54&gt;0,IF(D54&gt;0,C54/D54-1,""),"")</f>
        <v>-2.4833307489533163E-2</v>
      </c>
      <c r="AB54" s="22">
        <f t="shared" ref="AB54:AB62" si="70">IF(D54&gt;0,IF(E54&gt;0,D54/E54-1,""),"")</f>
        <v>0.29403148294924408</v>
      </c>
      <c r="AC54" s="22">
        <f t="shared" ref="AC54:AC62" si="71">IF(E54&gt;0,IF(F54&gt;0,E54/F54-1,""),"")</f>
        <v>3.505820534388393E-2</v>
      </c>
      <c r="AD54" s="22">
        <f t="shared" ref="AD54:AD62" si="72">IF(F54&gt;0,IF(G54&gt;0,F54/G54-1,""),"")</f>
        <v>0.27808082819032465</v>
      </c>
      <c r="AE54" s="22">
        <f t="shared" ref="AE54:AE62" si="73">IF(G54&gt;0,IF(H54&gt;0,G54/H54-1,""),"")</f>
        <v>5.2466161002388656E-2</v>
      </c>
      <c r="AF54" s="22">
        <f t="shared" ref="AF54:AF62" si="74">IF(H54&gt;0,IF(I54&gt;0,H54/I54-1,""),"")</f>
        <v>-0.15980282847250749</v>
      </c>
      <c r="AG54" s="22">
        <f t="shared" ref="AG54:AG62" si="75">IF(I54&gt;0,IF(J54&gt;0,I54/J54-1,""),"")</f>
        <v>-0.14533472425622407</v>
      </c>
      <c r="AH54" s="22">
        <f t="shared" ref="AH54:AH62" si="76">IF(J54&gt;0,IF(K54&gt;0,J54/K54-1,""),"")</f>
        <v>0.22757720533911252</v>
      </c>
      <c r="AI54" s="46">
        <f t="shared" ref="AI54:AI62" si="77">AVERAGE(AA54:AH54)</f>
        <v>6.965537782583614E-2</v>
      </c>
      <c r="AJ54" s="49">
        <f t="shared" ref="AJ54:AJ62" si="78">STDEV(AA54:AH54)</f>
        <v>0.18048247485852537</v>
      </c>
    </row>
    <row r="55" spans="1:36" x14ac:dyDescent="0.25">
      <c r="A55" s="21" t="s">
        <v>50</v>
      </c>
      <c r="B55" s="3">
        <v>80.599999999999994</v>
      </c>
      <c r="C55" s="31">
        <v>101</v>
      </c>
      <c r="D55" s="31">
        <v>106.9</v>
      </c>
      <c r="E55" s="25">
        <v>135.19999999999999</v>
      </c>
      <c r="F55" s="25">
        <v>117.7</v>
      </c>
      <c r="G55" s="11">
        <v>203.5</v>
      </c>
      <c r="H55" s="4">
        <v>55</v>
      </c>
      <c r="I55" s="4">
        <v>169.2</v>
      </c>
      <c r="J55" s="2">
        <v>136.5</v>
      </c>
      <c r="K55" s="2">
        <v>31</v>
      </c>
      <c r="L55" s="2"/>
      <c r="M55" s="22">
        <f t="shared" si="2"/>
        <v>2.7925218620508058E-3</v>
      </c>
      <c r="N55" s="22">
        <f t="shared" si="2"/>
        <v>2.8003515688900349E-3</v>
      </c>
      <c r="O55" s="22">
        <f t="shared" si="3"/>
        <v>2.8283865232276943E-3</v>
      </c>
      <c r="P55" s="22">
        <f t="shared" si="4"/>
        <v>3.739237936670805E-3</v>
      </c>
      <c r="Q55" s="22">
        <f t="shared" si="5"/>
        <v>3.6766887934400628E-3</v>
      </c>
      <c r="R55" s="22">
        <f t="shared" si="6"/>
        <v>7.8255385585627169E-3</v>
      </c>
      <c r="S55" s="22">
        <f t="shared" si="7"/>
        <v>2.379674979664596E-3</v>
      </c>
      <c r="T55" s="22">
        <f t="shared" si="8"/>
        <v>5.9498691872731865E-3</v>
      </c>
      <c r="U55" s="22">
        <f t="shared" si="9"/>
        <v>5.6680868027007506E-3</v>
      </c>
      <c r="V55" s="22">
        <f t="shared" si="10"/>
        <v>1.3996875536170636E-3</v>
      </c>
      <c r="W55" s="46">
        <f t="shared" si="66"/>
        <v>3.9060043766097714E-3</v>
      </c>
      <c r="X55" s="47">
        <f t="shared" si="67"/>
        <v>1.9709089795446884E-3</v>
      </c>
      <c r="Z55" s="22">
        <f t="shared" si="68"/>
        <v>-0.20198019801980205</v>
      </c>
      <c r="AA55" s="22">
        <f t="shared" si="69"/>
        <v>-5.519176800748371E-2</v>
      </c>
      <c r="AB55" s="22">
        <f t="shared" si="70"/>
        <v>-0.20931952662721887</v>
      </c>
      <c r="AC55" s="22">
        <f t="shared" si="71"/>
        <v>0.14868309260832624</v>
      </c>
      <c r="AD55" s="22">
        <f t="shared" si="72"/>
        <v>-0.42162162162162165</v>
      </c>
      <c r="AE55" s="22">
        <f t="shared" si="73"/>
        <v>2.7</v>
      </c>
      <c r="AF55" s="22">
        <f t="shared" si="74"/>
        <v>-0.67494089834515369</v>
      </c>
      <c r="AG55" s="22">
        <f t="shared" si="75"/>
        <v>0.23956043956043938</v>
      </c>
      <c r="AH55" s="22">
        <f t="shared" si="76"/>
        <v>3.403225806451613</v>
      </c>
      <c r="AI55" s="46">
        <f t="shared" si="77"/>
        <v>0.64129944050236265</v>
      </c>
      <c r="AJ55" s="49">
        <f t="shared" si="78"/>
        <v>1.5279067277244798</v>
      </c>
    </row>
    <row r="56" spans="1:36" x14ac:dyDescent="0.25">
      <c r="A56" s="21" t="s">
        <v>51</v>
      </c>
      <c r="B56" s="3">
        <v>7311.5</v>
      </c>
      <c r="C56" s="31">
        <v>8554.1</v>
      </c>
      <c r="D56" s="31">
        <v>8973.6</v>
      </c>
      <c r="E56" s="25">
        <v>8988.9</v>
      </c>
      <c r="F56" s="25">
        <v>7804.8</v>
      </c>
      <c r="G56" s="11">
        <v>6481.7</v>
      </c>
      <c r="H56" s="4">
        <v>5371.4</v>
      </c>
      <c r="I56" s="4">
        <v>6393.6</v>
      </c>
      <c r="J56" s="2">
        <v>5357.9</v>
      </c>
      <c r="K56" s="2">
        <v>4482.8</v>
      </c>
      <c r="L56" s="2"/>
      <c r="M56" s="22">
        <f t="shared" si="2"/>
        <v>0.25331915129509264</v>
      </c>
      <c r="N56" s="22">
        <f t="shared" si="2"/>
        <v>0.23717314213309157</v>
      </c>
      <c r="O56" s="22">
        <f t="shared" si="3"/>
        <v>0.23742571847367669</v>
      </c>
      <c r="P56" s="22">
        <f t="shared" si="4"/>
        <v>0.24860677432648079</v>
      </c>
      <c r="Q56" s="22">
        <f t="shared" si="5"/>
        <v>0.24380476376415466</v>
      </c>
      <c r="R56" s="22">
        <f t="shared" si="6"/>
        <v>0.2492520554055821</v>
      </c>
      <c r="S56" s="22">
        <f t="shared" si="7"/>
        <v>0.23240338519582562</v>
      </c>
      <c r="T56" s="22">
        <f t="shared" si="8"/>
        <v>0.22482909950206767</v>
      </c>
      <c r="U56" s="22">
        <f t="shared" si="9"/>
        <v>0.22248382622850074</v>
      </c>
      <c r="V56" s="22">
        <f t="shared" si="10"/>
        <v>0.20240385049530879</v>
      </c>
      <c r="W56" s="46">
        <f t="shared" si="66"/>
        <v>0.23517017668197812</v>
      </c>
      <c r="X56" s="47">
        <f t="shared" si="67"/>
        <v>1.5423830081959869E-2</v>
      </c>
      <c r="Z56" s="22">
        <f t="shared" si="68"/>
        <v>-0.14526367472907731</v>
      </c>
      <c r="AA56" s="22">
        <f t="shared" si="69"/>
        <v>-4.6748239279664761E-2</v>
      </c>
      <c r="AB56" s="22">
        <f t="shared" si="70"/>
        <v>-1.7020992557487125E-3</v>
      </c>
      <c r="AC56" s="22">
        <f t="shared" si="71"/>
        <v>0.15171432964329634</v>
      </c>
      <c r="AD56" s="22">
        <f t="shared" si="72"/>
        <v>0.20412854652328871</v>
      </c>
      <c r="AE56" s="22">
        <f t="shared" si="73"/>
        <v>0.20670588673344015</v>
      </c>
      <c r="AF56" s="22">
        <f t="shared" si="74"/>
        <v>-0.15987862862862878</v>
      </c>
      <c r="AG56" s="22">
        <f t="shared" si="75"/>
        <v>0.19330334646036706</v>
      </c>
      <c r="AH56" s="22">
        <f t="shared" si="76"/>
        <v>0.1952128134201836</v>
      </c>
      <c r="AI56" s="46">
        <f t="shared" si="77"/>
        <v>9.2841994452066701E-2</v>
      </c>
      <c r="AJ56" s="49">
        <f t="shared" si="78"/>
        <v>0.14226717051799739</v>
      </c>
    </row>
    <row r="57" spans="1:36" x14ac:dyDescent="0.25">
      <c r="A57" s="21" t="s">
        <v>67</v>
      </c>
      <c r="B57" s="3"/>
      <c r="C57" s="10"/>
      <c r="D57" s="10"/>
      <c r="E57" s="10"/>
      <c r="F57" s="10"/>
      <c r="G57" s="11"/>
      <c r="H57" s="4"/>
      <c r="I57" s="4"/>
      <c r="J57" s="2">
        <v>274.3</v>
      </c>
      <c r="K57" s="2">
        <v>152.5</v>
      </c>
      <c r="L57" s="2"/>
      <c r="M57" s="22">
        <f t="shared" si="2"/>
        <v>0</v>
      </c>
      <c r="N57" s="22">
        <f t="shared" si="2"/>
        <v>0</v>
      </c>
      <c r="O57" s="22">
        <f t="shared" si="3"/>
        <v>0</v>
      </c>
      <c r="P57" s="22">
        <f t="shared" si="4"/>
        <v>0</v>
      </c>
      <c r="Q57" s="22">
        <f t="shared" si="5"/>
        <v>0</v>
      </c>
      <c r="R57" s="22">
        <f t="shared" si="6"/>
        <v>0</v>
      </c>
      <c r="S57" s="22">
        <f t="shared" si="7"/>
        <v>0</v>
      </c>
      <c r="T57" s="22">
        <f t="shared" si="8"/>
        <v>0</v>
      </c>
      <c r="U57" s="22">
        <f t="shared" si="9"/>
        <v>1.1390155384474842E-2</v>
      </c>
      <c r="V57" s="22">
        <f t="shared" si="10"/>
        <v>6.8855597395678127E-3</v>
      </c>
      <c r="W57" s="46">
        <f t="shared" si="66"/>
        <v>1.8275715124042656E-3</v>
      </c>
      <c r="X57" s="47">
        <f t="shared" si="67"/>
        <v>3.9964761739440498E-3</v>
      </c>
      <c r="Z57" s="22" t="str">
        <f t="shared" si="68"/>
        <v/>
      </c>
      <c r="AA57" s="22" t="str">
        <f t="shared" si="69"/>
        <v/>
      </c>
      <c r="AB57" s="22" t="str">
        <f t="shared" si="70"/>
        <v/>
      </c>
      <c r="AC57" s="22" t="str">
        <f t="shared" si="71"/>
        <v/>
      </c>
      <c r="AD57" s="22" t="str">
        <f t="shared" si="72"/>
        <v/>
      </c>
      <c r="AE57" s="22" t="str">
        <f t="shared" si="73"/>
        <v/>
      </c>
      <c r="AF57" s="22" t="str">
        <f t="shared" si="74"/>
        <v/>
      </c>
      <c r="AG57" s="22" t="str">
        <f t="shared" si="75"/>
        <v/>
      </c>
      <c r="AH57" s="22">
        <f t="shared" si="76"/>
        <v>0.79868852459016404</v>
      </c>
      <c r="AI57" s="46">
        <f t="shared" si="77"/>
        <v>0.79868852459016404</v>
      </c>
      <c r="AJ57" s="49" t="e">
        <f t="shared" si="78"/>
        <v>#DIV/0!</v>
      </c>
    </row>
    <row r="58" spans="1:36" x14ac:dyDescent="0.25">
      <c r="A58" s="21" t="s">
        <v>45</v>
      </c>
      <c r="B58" s="3">
        <v>160.80000000000001</v>
      </c>
      <c r="C58" s="31">
        <v>160.9</v>
      </c>
      <c r="D58" s="31">
        <v>160.30000000000001</v>
      </c>
      <c r="E58" s="25">
        <v>164.4</v>
      </c>
      <c r="F58" s="25">
        <v>168.3</v>
      </c>
      <c r="G58" s="11">
        <v>144.30000000000001</v>
      </c>
      <c r="H58" s="4">
        <v>167.3</v>
      </c>
      <c r="I58" s="4">
        <v>171.8</v>
      </c>
      <c r="J58" s="2">
        <v>183.4</v>
      </c>
      <c r="K58" s="2">
        <v>64.900000000000006</v>
      </c>
      <c r="L58" s="2"/>
      <c r="M58" s="22">
        <f t="shared" si="2"/>
        <v>5.5711850548110379E-3</v>
      </c>
      <c r="N58" s="22">
        <f t="shared" si="2"/>
        <v>4.4611541330139273E-3</v>
      </c>
      <c r="O58" s="22">
        <f t="shared" si="3"/>
        <v>4.2412568725294615E-3</v>
      </c>
      <c r="P58" s="22">
        <f t="shared" si="4"/>
        <v>4.5468248283186425E-3</v>
      </c>
      <c r="Q58" s="22">
        <f t="shared" si="5"/>
        <v>5.2573213588442023E-3</v>
      </c>
      <c r="R58" s="22">
        <f t="shared" si="6"/>
        <v>5.549018250617199E-3</v>
      </c>
      <c r="S58" s="22">
        <f t="shared" si="7"/>
        <v>7.2385386199615804E-3</v>
      </c>
      <c r="T58" s="22">
        <f t="shared" si="8"/>
        <v>6.0412974371958248E-3</v>
      </c>
      <c r="U58" s="22">
        <f t="shared" si="9"/>
        <v>7.6155832938851111E-3</v>
      </c>
      <c r="V58" s="22">
        <f t="shared" si="10"/>
        <v>2.9303136203144334E-3</v>
      </c>
      <c r="W58" s="46">
        <f t="shared" si="66"/>
        <v>5.345249346949142E-3</v>
      </c>
      <c r="X58" s="47">
        <f t="shared" si="67"/>
        <v>1.4060805846092849E-3</v>
      </c>
      <c r="Z58" s="22">
        <f t="shared" si="68"/>
        <v>-6.2150403977623281E-4</v>
      </c>
      <c r="AA58" s="22">
        <f t="shared" si="69"/>
        <v>3.7429819089207506E-3</v>
      </c>
      <c r="AB58" s="22">
        <f t="shared" si="70"/>
        <v>-2.4939172749391725E-2</v>
      </c>
      <c r="AC58" s="22">
        <f t="shared" si="71"/>
        <v>-2.3172905525846721E-2</v>
      </c>
      <c r="AD58" s="22">
        <f t="shared" si="72"/>
        <v>0.16632016632016633</v>
      </c>
      <c r="AE58" s="22">
        <f t="shared" si="73"/>
        <v>-0.13747758517632991</v>
      </c>
      <c r="AF58" s="22">
        <f t="shared" si="74"/>
        <v>-2.6193247962747357E-2</v>
      </c>
      <c r="AG58" s="22">
        <f t="shared" si="75"/>
        <v>-6.3249727371864739E-2</v>
      </c>
      <c r="AH58" s="22">
        <f t="shared" si="76"/>
        <v>1.8258859784283512</v>
      </c>
      <c r="AI58" s="46">
        <f t="shared" si="77"/>
        <v>0.21511456098390724</v>
      </c>
      <c r="AJ58" s="49">
        <f t="shared" si="78"/>
        <v>0.65640661022684765</v>
      </c>
    </row>
    <row r="59" spans="1:36" x14ac:dyDescent="0.25">
      <c r="A59" s="21" t="s">
        <v>52</v>
      </c>
      <c r="B59" s="3">
        <v>23832.799999999999</v>
      </c>
      <c r="C59" s="31">
        <v>24380.7</v>
      </c>
      <c r="D59" s="31">
        <v>21577.7</v>
      </c>
      <c r="E59" s="25">
        <v>22453.1</v>
      </c>
      <c r="F59" s="25">
        <v>16959.900000000001</v>
      </c>
      <c r="G59" s="5">
        <v>16814.5</v>
      </c>
      <c r="H59" s="4">
        <v>17391.7</v>
      </c>
      <c r="I59" s="4">
        <v>13898.5</v>
      </c>
      <c r="J59" s="2">
        <v>11798.2</v>
      </c>
      <c r="K59" s="2">
        <v>11584</v>
      </c>
      <c r="L59" s="2"/>
      <c r="M59" s="22">
        <f t="shared" si="2"/>
        <v>0.82572723367102285</v>
      </c>
      <c r="N59" s="22">
        <f t="shared" si="2"/>
        <v>0.67598546035284424</v>
      </c>
      <c r="O59" s="22">
        <f t="shared" si="3"/>
        <v>0.57090809992750435</v>
      </c>
      <c r="P59" s="22">
        <f t="shared" si="4"/>
        <v>0.62098730263212465</v>
      </c>
      <c r="Q59" s="22">
        <f t="shared" si="5"/>
        <v>0.52978992581023043</v>
      </c>
      <c r="R59" s="22">
        <f t="shared" si="6"/>
        <v>0.64659714050591055</v>
      </c>
      <c r="S59" s="22">
        <f t="shared" si="7"/>
        <v>0.75248351534241364</v>
      </c>
      <c r="T59" s="22">
        <f t="shared" si="8"/>
        <v>0.48873674290376118</v>
      </c>
      <c r="U59" s="22">
        <f t="shared" si="9"/>
        <v>0.48991371220237362</v>
      </c>
      <c r="V59" s="22">
        <f t="shared" si="10"/>
        <v>0.5230316329387118</v>
      </c>
      <c r="W59" s="46">
        <f t="shared" si="66"/>
        <v>0.6124160766286898</v>
      </c>
      <c r="X59" s="47">
        <f t="shared" si="67"/>
        <v>0.11413753559240057</v>
      </c>
      <c r="Z59" s="22">
        <f t="shared" si="68"/>
        <v>-2.2472693564992041E-2</v>
      </c>
      <c r="AA59" s="22">
        <f t="shared" si="69"/>
        <v>0.1299026309569602</v>
      </c>
      <c r="AB59" s="22">
        <f t="shared" si="70"/>
        <v>-3.8987934850866823E-2</v>
      </c>
      <c r="AC59" s="22">
        <f t="shared" si="71"/>
        <v>0.32389341918289594</v>
      </c>
      <c r="AD59" s="22">
        <f t="shared" si="72"/>
        <v>8.6472984626364546E-3</v>
      </c>
      <c r="AE59" s="22">
        <f t="shared" si="73"/>
        <v>-3.3188244967427005E-2</v>
      </c>
      <c r="AF59" s="22">
        <f t="shared" si="74"/>
        <v>0.25133647515919</v>
      </c>
      <c r="AG59" s="22">
        <f t="shared" si="75"/>
        <v>0.17801868081571759</v>
      </c>
      <c r="AH59" s="22">
        <f t="shared" si="76"/>
        <v>1.849102209944764E-2</v>
      </c>
      <c r="AI59" s="46">
        <f t="shared" si="77"/>
        <v>0.10476416835731925</v>
      </c>
      <c r="AJ59" s="49">
        <f t="shared" si="78"/>
        <v>0.13725694338329403</v>
      </c>
    </row>
    <row r="60" spans="1:36" x14ac:dyDescent="0.25">
      <c r="A60" s="21" t="s">
        <v>53</v>
      </c>
      <c r="B60" s="3">
        <v>6787.7</v>
      </c>
      <c r="C60" s="31">
        <v>6496.5</v>
      </c>
      <c r="D60" s="31">
        <v>5416.7</v>
      </c>
      <c r="E60" s="25">
        <v>7694.9</v>
      </c>
      <c r="F60" s="25">
        <v>6712.1</v>
      </c>
      <c r="G60" s="5">
        <v>5784.9</v>
      </c>
      <c r="H60" s="4">
        <v>6169.6</v>
      </c>
      <c r="I60" s="4">
        <v>3048.3</v>
      </c>
      <c r="J60" s="2">
        <v>3700.2</v>
      </c>
      <c r="K60" s="2">
        <v>2792.8</v>
      </c>
      <c r="L60" s="2"/>
      <c r="M60" s="22">
        <f t="shared" si="2"/>
        <v>0.23517122385908504</v>
      </c>
      <c r="N60" s="22">
        <f t="shared" si="2"/>
        <v>0.18012360363657537</v>
      </c>
      <c r="O60" s="22">
        <f t="shared" si="3"/>
        <v>0.14331638241690786</v>
      </c>
      <c r="P60" s="22">
        <f t="shared" si="4"/>
        <v>0.21281850590893622</v>
      </c>
      <c r="Q60" s="22">
        <f t="shared" si="5"/>
        <v>0.20967122217883644</v>
      </c>
      <c r="R60" s="22">
        <f t="shared" si="6"/>
        <v>0.22245679610530444</v>
      </c>
      <c r="S60" s="22">
        <f t="shared" si="7"/>
        <v>0.26693895917343075</v>
      </c>
      <c r="T60" s="22">
        <f t="shared" si="8"/>
        <v>0.10719259009199088</v>
      </c>
      <c r="U60" s="22">
        <f t="shared" si="9"/>
        <v>0.15364875302090342</v>
      </c>
      <c r="V60" s="22">
        <f t="shared" si="10"/>
        <v>0.12609830321747534</v>
      </c>
      <c r="W60" s="46">
        <f t="shared" si="66"/>
        <v>0.18574363396094457</v>
      </c>
      <c r="X60" s="47">
        <f t="shared" si="67"/>
        <v>5.1938822658592766E-2</v>
      </c>
      <c r="Z60" s="22">
        <f t="shared" si="68"/>
        <v>4.4824136073270182E-2</v>
      </c>
      <c r="AA60" s="22">
        <f t="shared" si="69"/>
        <v>0.19934646556021196</v>
      </c>
      <c r="AB60" s="22">
        <f t="shared" si="70"/>
        <v>-0.29606622568194518</v>
      </c>
      <c r="AC60" s="22">
        <f t="shared" si="71"/>
        <v>0.14642213316249753</v>
      </c>
      <c r="AD60" s="22">
        <f t="shared" si="72"/>
        <v>0.16027934795761389</v>
      </c>
      <c r="AE60" s="22">
        <f t="shared" si="73"/>
        <v>-6.23541234439835E-2</v>
      </c>
      <c r="AF60" s="22">
        <f t="shared" si="74"/>
        <v>1.0239477741692089</v>
      </c>
      <c r="AG60" s="22">
        <f t="shared" si="75"/>
        <v>-0.17617966596400181</v>
      </c>
      <c r="AH60" s="22">
        <f t="shared" si="76"/>
        <v>0.32490690346605544</v>
      </c>
      <c r="AI60" s="46">
        <f t="shared" si="77"/>
        <v>0.16503782615320717</v>
      </c>
      <c r="AJ60" s="49">
        <f t="shared" si="78"/>
        <v>0.40454279534292925</v>
      </c>
    </row>
    <row r="61" spans="1:36" x14ac:dyDescent="0.25">
      <c r="A61" s="21" t="s">
        <v>74</v>
      </c>
      <c r="B61" s="3"/>
      <c r="C61" s="31"/>
      <c r="D61" s="31">
        <v>120.4</v>
      </c>
      <c r="E61" s="25"/>
      <c r="F61" s="25"/>
      <c r="G61" s="5"/>
      <c r="H61" s="4"/>
      <c r="I61" s="4"/>
      <c r="J61" s="2"/>
      <c r="K61" s="2"/>
      <c r="L61" s="2"/>
      <c r="M61" s="22">
        <f t="shared" si="2"/>
        <v>0</v>
      </c>
      <c r="N61" s="22">
        <f t="shared" si="2"/>
        <v>0</v>
      </c>
      <c r="O61" s="22">
        <f t="shared" si="3"/>
        <v>3.1855728474893771E-3</v>
      </c>
      <c r="P61" s="22">
        <f t="shared" si="4"/>
        <v>0</v>
      </c>
      <c r="Q61" s="22">
        <f t="shared" si="5"/>
        <v>0</v>
      </c>
      <c r="R61" s="22">
        <f t="shared" si="6"/>
        <v>0</v>
      </c>
      <c r="S61" s="22">
        <f t="shared" si="7"/>
        <v>0</v>
      </c>
      <c r="T61" s="22">
        <f t="shared" si="8"/>
        <v>0</v>
      </c>
      <c r="U61" s="22">
        <f t="shared" si="9"/>
        <v>0</v>
      </c>
      <c r="V61" s="22">
        <f t="shared" si="10"/>
        <v>0</v>
      </c>
      <c r="W61" s="46">
        <f t="shared" si="66"/>
        <v>3.1855728474893772E-4</v>
      </c>
      <c r="X61" s="47">
        <f t="shared" si="67"/>
        <v>1.007366585045463E-3</v>
      </c>
      <c r="Z61" s="22" t="str">
        <f t="shared" si="68"/>
        <v/>
      </c>
      <c r="AA61" s="22" t="str">
        <f t="shared" si="69"/>
        <v/>
      </c>
      <c r="AB61" s="22" t="str">
        <f t="shared" si="70"/>
        <v/>
      </c>
      <c r="AC61" s="22" t="str">
        <f t="shared" si="71"/>
        <v/>
      </c>
      <c r="AD61" s="22" t="str">
        <f t="shared" si="72"/>
        <v/>
      </c>
      <c r="AE61" s="22" t="str">
        <f t="shared" si="73"/>
        <v/>
      </c>
      <c r="AF61" s="22" t="str">
        <f t="shared" si="74"/>
        <v/>
      </c>
      <c r="AG61" s="22" t="str">
        <f t="shared" si="75"/>
        <v/>
      </c>
      <c r="AH61" s="22" t="str">
        <f t="shared" si="76"/>
        <v/>
      </c>
      <c r="AI61" s="46"/>
      <c r="AJ61" s="49"/>
    </row>
    <row r="62" spans="1:36" x14ac:dyDescent="0.25">
      <c r="A62" s="21" t="s">
        <v>54</v>
      </c>
      <c r="B62" s="3">
        <v>51190</v>
      </c>
      <c r="C62" s="25">
        <v>52270.900000000009</v>
      </c>
      <c r="D62" s="25">
        <v>49253.599999999999</v>
      </c>
      <c r="E62" s="25">
        <v>49403.8</v>
      </c>
      <c r="F62" s="25">
        <v>41392.5</v>
      </c>
      <c r="G62" s="25">
        <v>36963.4</v>
      </c>
      <c r="H62" s="25">
        <v>36313.9</v>
      </c>
      <c r="I62" s="25">
        <v>32201.899999999998</v>
      </c>
      <c r="J62" s="25">
        <v>31419.899999999998</v>
      </c>
      <c r="K62" s="25">
        <v>27229.200000000001</v>
      </c>
      <c r="L62" s="25"/>
      <c r="M62" s="22">
        <f t="shared" si="2"/>
        <v>1.7735632024612997</v>
      </c>
      <c r="N62" s="22">
        <f t="shared" si="2"/>
        <v>1.4492762061613282</v>
      </c>
      <c r="O62" s="22">
        <f t="shared" si="3"/>
        <v>1.3031638770855711</v>
      </c>
      <c r="P62" s="22">
        <f t="shared" si="4"/>
        <v>1.3663651122462808</v>
      </c>
      <c r="Q62" s="22">
        <f t="shared" si="5"/>
        <v>1.2930105427567358</v>
      </c>
      <c r="R62" s="22">
        <f t="shared" si="6"/>
        <v>1.4214177491674551</v>
      </c>
      <c r="S62" s="22">
        <f t="shared" si="7"/>
        <v>1.5711868953462214</v>
      </c>
      <c r="T62" s="22">
        <f t="shared" si="8"/>
        <v>1.1323705235322248</v>
      </c>
      <c r="U62" s="22">
        <f t="shared" si="9"/>
        <v>1.3046939233126542</v>
      </c>
      <c r="V62" s="22">
        <f t="shared" si="10"/>
        <v>1.2294313656435403</v>
      </c>
      <c r="W62" s="46">
        <f t="shared" si="66"/>
        <v>1.3844479397713312</v>
      </c>
      <c r="X62" s="47">
        <f t="shared" si="67"/>
        <v>0.18290262933581822</v>
      </c>
      <c r="Z62" s="22">
        <f t="shared" si="68"/>
        <v>-2.0678809815786736E-2</v>
      </c>
      <c r="AA62" s="22">
        <f t="shared" si="69"/>
        <v>6.1260496694658162E-2</v>
      </c>
      <c r="AB62" s="22">
        <f t="shared" si="70"/>
        <v>-3.0402519644239234E-3</v>
      </c>
      <c r="AC62" s="22">
        <f t="shared" si="71"/>
        <v>0.19354472428580061</v>
      </c>
      <c r="AD62" s="22">
        <f t="shared" si="72"/>
        <v>0.11982393394547031</v>
      </c>
      <c r="AE62" s="22">
        <f t="shared" si="73"/>
        <v>1.7885713184207619E-2</v>
      </c>
      <c r="AF62" s="22">
        <f t="shared" si="74"/>
        <v>0.12769432859551788</v>
      </c>
      <c r="AG62" s="22">
        <f t="shared" si="75"/>
        <v>2.4888685196324589E-2</v>
      </c>
      <c r="AH62" s="22">
        <f t="shared" si="76"/>
        <v>0.15390463179234048</v>
      </c>
      <c r="AI62" s="46">
        <f t="shared" si="77"/>
        <v>8.6995282716236966E-2</v>
      </c>
      <c r="AJ62" s="49">
        <f t="shared" si="78"/>
        <v>7.1679660337603937E-2</v>
      </c>
    </row>
    <row r="63" spans="1:36" x14ac:dyDescent="0.25">
      <c r="A63" s="19" t="s">
        <v>55</v>
      </c>
      <c r="B63" s="42"/>
      <c r="C63" s="32"/>
      <c r="D63" s="32"/>
      <c r="E63" s="17"/>
      <c r="F63" s="17"/>
      <c r="G63" s="17"/>
      <c r="H63" s="17"/>
      <c r="I63" s="17"/>
      <c r="J63" s="17"/>
      <c r="K63" s="17"/>
      <c r="L63" s="17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45"/>
      <c r="X63" s="45"/>
      <c r="Z63" s="50"/>
      <c r="AA63" s="50"/>
      <c r="AB63" s="50"/>
      <c r="AC63" s="50"/>
      <c r="AD63" s="50"/>
      <c r="AE63" s="50"/>
      <c r="AF63" s="50"/>
      <c r="AG63" s="50"/>
      <c r="AH63" s="50"/>
      <c r="AI63" s="46"/>
      <c r="AJ63" s="45"/>
    </row>
    <row r="64" spans="1:36" x14ac:dyDescent="0.25">
      <c r="A64" s="21" t="s">
        <v>70</v>
      </c>
      <c r="B64" s="3">
        <v>3285.6</v>
      </c>
      <c r="C64" s="31">
        <v>3675.4</v>
      </c>
      <c r="D64" s="31">
        <v>3524.2</v>
      </c>
      <c r="E64" s="25">
        <v>3352.2</v>
      </c>
      <c r="F64" s="25">
        <v>3251.7</v>
      </c>
      <c r="G64" s="5">
        <v>3106.3</v>
      </c>
      <c r="H64" s="4">
        <v>2996.2</v>
      </c>
      <c r="I64" s="4">
        <v>2934</v>
      </c>
      <c r="J64" s="2">
        <v>2777</v>
      </c>
      <c r="K64" s="2">
        <v>2203.5</v>
      </c>
      <c r="L64" s="2"/>
      <c r="M64" s="22">
        <f t="shared" si="2"/>
        <v>0.11383510955278074</v>
      </c>
      <c r="N64" s="22">
        <f t="shared" si="2"/>
        <v>0.10190507085443994</v>
      </c>
      <c r="O64" s="22">
        <f t="shared" si="3"/>
        <v>9.3244151404668282E-2</v>
      </c>
      <c r="P64" s="22">
        <f t="shared" si="4"/>
        <v>9.2712081444584857E-2</v>
      </c>
      <c r="Q64" s="22">
        <f t="shared" si="5"/>
        <v>0.10157594689574385</v>
      </c>
      <c r="R64" s="22">
        <f t="shared" si="6"/>
        <v>0.1194519431177561</v>
      </c>
      <c r="S64" s="22">
        <f t="shared" si="7"/>
        <v>0.12963603952856476</v>
      </c>
      <c r="T64" s="22">
        <f t="shared" si="8"/>
        <v>0.10317326356654569</v>
      </c>
      <c r="U64" s="22">
        <f t="shared" si="9"/>
        <v>0.11531338498974347</v>
      </c>
      <c r="V64" s="22">
        <f t="shared" si="10"/>
        <v>9.9490694335329019E-2</v>
      </c>
      <c r="W64" s="46">
        <f t="shared" ref="W64:W71" si="79">AVERAGE(M64:V64)</f>
        <v>0.10703376856901567</v>
      </c>
      <c r="X64" s="47">
        <f t="shared" ref="X64:X71" si="80">STDEV(M64:V64)</f>
        <v>1.203255347411422E-2</v>
      </c>
      <c r="Z64" s="22">
        <f t="shared" ref="Z64:AH71" si="81">IF(B64&gt;0,IF(C64&gt;0,B64/C64-1,""),"")</f>
        <v>-0.10605648364803832</v>
      </c>
      <c r="AA64" s="22">
        <f t="shared" si="81"/>
        <v>4.2903353952670198E-2</v>
      </c>
      <c r="AB64" s="22">
        <f t="shared" si="81"/>
        <v>5.1309587733428863E-2</v>
      </c>
      <c r="AC64" s="22">
        <f t="shared" si="81"/>
        <v>3.0906910231571105E-2</v>
      </c>
      <c r="AD64" s="22">
        <f t="shared" si="81"/>
        <v>4.6808099668415704E-2</v>
      </c>
      <c r="AE64" s="22">
        <f t="shared" si="81"/>
        <v>3.6746545624457783E-2</v>
      </c>
      <c r="AF64" s="22">
        <f t="shared" si="81"/>
        <v>2.1199727334696661E-2</v>
      </c>
      <c r="AG64" s="22">
        <f t="shared" si="81"/>
        <v>5.6535830032409029E-2</v>
      </c>
      <c r="AH64" s="22">
        <f t="shared" si="81"/>
        <v>0.26026775584297712</v>
      </c>
      <c r="AI64" s="46">
        <f t="shared" ref="AI64" si="82">AVERAGE(AA64:AH64)</f>
        <v>6.8334726302578308E-2</v>
      </c>
      <c r="AJ64" s="49">
        <f t="shared" ref="AJ64" si="83">STDEV(AA64:AH64)</f>
        <v>7.8374440240421492E-2</v>
      </c>
    </row>
    <row r="65" spans="1:36" x14ac:dyDescent="0.25">
      <c r="A65" s="21" t="s">
        <v>71</v>
      </c>
      <c r="B65" s="3">
        <v>-15497.6</v>
      </c>
      <c r="C65" s="31">
        <v>-12834.2</v>
      </c>
      <c r="D65" s="31">
        <v>-10210.9</v>
      </c>
      <c r="E65" s="25">
        <v>-8813.7999999999993</v>
      </c>
      <c r="F65" s="25">
        <v>-7292.8</v>
      </c>
      <c r="G65" s="11">
        <v>-5789.5</v>
      </c>
      <c r="H65" s="4">
        <v>-5564.7</v>
      </c>
      <c r="I65" s="4">
        <v>-5594.6</v>
      </c>
      <c r="J65" s="2">
        <v>-4015.4</v>
      </c>
      <c r="K65" s="2">
        <v>-2673.4</v>
      </c>
      <c r="L65" s="2"/>
      <c r="M65" s="22">
        <f t="shared" si="2"/>
        <v>-0.53694028299402696</v>
      </c>
      <c r="N65" s="22">
        <f t="shared" si="2"/>
        <v>-0.35584427827176718</v>
      </c>
      <c r="O65" s="22">
        <f t="shared" si="3"/>
        <v>-0.27016250654841595</v>
      </c>
      <c r="P65" s="22">
        <f t="shared" si="4"/>
        <v>-0.24376401868512679</v>
      </c>
      <c r="Q65" s="22">
        <f t="shared" si="5"/>
        <v>-0.22781101132370171</v>
      </c>
      <c r="R65" s="22">
        <f t="shared" si="6"/>
        <v>-0.22263368788598942</v>
      </c>
      <c r="S65" s="22">
        <f t="shared" si="7"/>
        <v>-0.24076686107890138</v>
      </c>
      <c r="T65" s="22">
        <f t="shared" si="8"/>
        <v>-0.19673249500661097</v>
      </c>
      <c r="U65" s="22">
        <f t="shared" si="9"/>
        <v>-0.16673725822391644</v>
      </c>
      <c r="V65" s="22">
        <f t="shared" si="10"/>
        <v>-0.12070724857547929</v>
      </c>
      <c r="W65" s="46">
        <f t="shared" si="79"/>
        <v>-0.25820996485939363</v>
      </c>
      <c r="X65" s="47">
        <f t="shared" si="80"/>
        <v>0.11600879281314175</v>
      </c>
      <c r="Z65" s="22" t="str">
        <f t="shared" si="81"/>
        <v/>
      </c>
      <c r="AA65" s="22" t="str">
        <f t="shared" si="81"/>
        <v/>
      </c>
      <c r="AB65" s="22" t="str">
        <f t="shared" si="81"/>
        <v/>
      </c>
      <c r="AC65" s="22" t="str">
        <f t="shared" si="81"/>
        <v/>
      </c>
      <c r="AD65" s="22" t="str">
        <f t="shared" si="81"/>
        <v/>
      </c>
      <c r="AE65" s="22" t="str">
        <f t="shared" si="81"/>
        <v/>
      </c>
      <c r="AF65" s="22" t="str">
        <f t="shared" si="81"/>
        <v/>
      </c>
      <c r="AG65" s="22" t="str">
        <f t="shared" si="81"/>
        <v/>
      </c>
      <c r="AH65" s="22" t="str">
        <f t="shared" si="81"/>
        <v/>
      </c>
      <c r="AI65" s="46"/>
      <c r="AJ65" s="49"/>
    </row>
    <row r="66" spans="1:36" x14ac:dyDescent="0.25">
      <c r="A66" s="21" t="s">
        <v>56</v>
      </c>
      <c r="B66" s="3">
        <v>23144.799999999999</v>
      </c>
      <c r="C66" s="31">
        <v>22004.400000000001</v>
      </c>
      <c r="D66" s="31">
        <v>19645.599999999999</v>
      </c>
      <c r="E66" s="25">
        <v>16875.2</v>
      </c>
      <c r="F66" s="25">
        <v>14519.4</v>
      </c>
      <c r="G66" s="5">
        <v>12353.1</v>
      </c>
      <c r="H66" s="4">
        <v>10980.5</v>
      </c>
      <c r="I66" s="4">
        <v>10580.6</v>
      </c>
      <c r="J66" s="2">
        <v>9031.7000000000007</v>
      </c>
      <c r="K66" s="2">
        <v>7886.8</v>
      </c>
      <c r="L66" s="2"/>
      <c r="M66" s="22">
        <f t="shared" si="2"/>
        <v>0.80189032249123438</v>
      </c>
      <c r="N66" s="22">
        <f t="shared" si="2"/>
        <v>0.61009956497508799</v>
      </c>
      <c r="O66" s="22">
        <f t="shared" si="3"/>
        <v>0.5197881223640971</v>
      </c>
      <c r="P66" s="22">
        <f t="shared" si="4"/>
        <v>0.46671884636765665</v>
      </c>
      <c r="Q66" s="22">
        <f t="shared" si="5"/>
        <v>0.4535540804373292</v>
      </c>
      <c r="R66" s="22">
        <f t="shared" si="6"/>
        <v>0.47503518608246237</v>
      </c>
      <c r="S66" s="22">
        <f t="shared" si="7"/>
        <v>0.47509129298558356</v>
      </c>
      <c r="T66" s="22">
        <f t="shared" si="8"/>
        <v>0.37206374658902297</v>
      </c>
      <c r="U66" s="22">
        <f t="shared" si="9"/>
        <v>0.37503633388976099</v>
      </c>
      <c r="V66" s="22">
        <f t="shared" si="10"/>
        <v>0.35609857412474377</v>
      </c>
      <c r="W66" s="46">
        <f t="shared" si="79"/>
        <v>0.49053760703069793</v>
      </c>
      <c r="X66" s="47">
        <f t="shared" si="80"/>
        <v>0.13331485263793802</v>
      </c>
      <c r="Z66" s="22">
        <f t="shared" si="81"/>
        <v>5.1825998436676235E-2</v>
      </c>
      <c r="AA66" s="22">
        <f t="shared" si="81"/>
        <v>0.12006759783361165</v>
      </c>
      <c r="AB66" s="22">
        <f t="shared" si="81"/>
        <v>0.16416990613444571</v>
      </c>
      <c r="AC66" s="22">
        <f t="shared" si="81"/>
        <v>0.16225188368665378</v>
      </c>
      <c r="AD66" s="22">
        <f t="shared" si="81"/>
        <v>0.17536488816572349</v>
      </c>
      <c r="AE66" s="22">
        <f t="shared" si="81"/>
        <v>0.12500341514502988</v>
      </c>
      <c r="AF66" s="22">
        <f t="shared" si="81"/>
        <v>3.7795588151900539E-2</v>
      </c>
      <c r="AG66" s="22">
        <f t="shared" si="81"/>
        <v>0.17149595314281907</v>
      </c>
      <c r="AH66" s="22">
        <f t="shared" si="81"/>
        <v>0.14516660749606936</v>
      </c>
      <c r="AI66" s="46">
        <f t="shared" ref="AI66:AI71" si="84">AVERAGE(AA66:AH66)</f>
        <v>0.13766447996953168</v>
      </c>
      <c r="AJ66" s="49">
        <f t="shared" ref="AJ66:AJ71" si="85">STDEV(AA66:AH66)</f>
        <v>4.5313192160890733E-2</v>
      </c>
    </row>
    <row r="67" spans="1:36" x14ac:dyDescent="0.25">
      <c r="A67" s="21" t="s">
        <v>57</v>
      </c>
      <c r="B67" s="3">
        <v>-4729.3999999999996</v>
      </c>
      <c r="C67" s="31">
        <v>-3783</v>
      </c>
      <c r="D67" s="31">
        <v>-2693.1</v>
      </c>
      <c r="E67" s="25">
        <v>-4571.4999999999991</v>
      </c>
      <c r="F67" s="25">
        <v>-3677.9999999999995</v>
      </c>
      <c r="G67" s="25">
        <v>-3379.6</v>
      </c>
      <c r="H67" s="25">
        <v>-3593.3</v>
      </c>
      <c r="I67" s="25">
        <v>-1387.3</v>
      </c>
      <c r="J67" s="25">
        <v>-637.5</v>
      </c>
      <c r="K67" s="25">
        <v>74.300000000000011</v>
      </c>
      <c r="L67" s="25"/>
      <c r="M67" s="22">
        <f t="shared" si="2"/>
        <v>-0.16385797635711019</v>
      </c>
      <c r="N67" s="22">
        <f t="shared" si="2"/>
        <v>-0.10488841569416833</v>
      </c>
      <c r="O67" s="22">
        <f t="shared" si="3"/>
        <v>-7.1254702953269439E-2</v>
      </c>
      <c r="P67" s="22">
        <f t="shared" si="4"/>
        <v>-0.1264343655879481</v>
      </c>
      <c r="Q67" s="22">
        <f t="shared" si="5"/>
        <v>-0.11489262007028504</v>
      </c>
      <c r="R67" s="22">
        <f t="shared" si="6"/>
        <v>-0.12996162217453835</v>
      </c>
      <c r="S67" s="22">
        <f t="shared" si="7"/>
        <v>-0.15547065644415986</v>
      </c>
      <c r="T67" s="22">
        <f t="shared" si="8"/>
        <v>-4.8784004276028914E-2</v>
      </c>
      <c r="U67" s="22">
        <f t="shared" si="9"/>
        <v>-2.6471833968657352E-2</v>
      </c>
      <c r="V67" s="22">
        <f t="shared" si="10"/>
        <v>3.3547350075402529E-3</v>
      </c>
      <c r="W67" s="46">
        <f t="shared" si="79"/>
        <v>-9.3866146251862528E-2</v>
      </c>
      <c r="X67" s="47">
        <f t="shared" si="80"/>
        <v>5.5935197872552071E-2</v>
      </c>
      <c r="Z67" s="22" t="str">
        <f t="shared" si="81"/>
        <v/>
      </c>
      <c r="AA67" s="22" t="str">
        <f t="shared" si="81"/>
        <v/>
      </c>
      <c r="AB67" s="22" t="str">
        <f t="shared" si="81"/>
        <v/>
      </c>
      <c r="AC67" s="22" t="str">
        <f t="shared" si="81"/>
        <v/>
      </c>
      <c r="AD67" s="22" t="str">
        <f t="shared" si="81"/>
        <v/>
      </c>
      <c r="AE67" s="22" t="str">
        <f t="shared" si="81"/>
        <v/>
      </c>
      <c r="AF67" s="22" t="str">
        <f t="shared" si="81"/>
        <v/>
      </c>
      <c r="AG67" s="22" t="str">
        <f t="shared" si="81"/>
        <v/>
      </c>
      <c r="AH67" s="22" t="str">
        <f t="shared" si="81"/>
        <v/>
      </c>
      <c r="AI67" s="46"/>
      <c r="AJ67" s="49"/>
    </row>
    <row r="68" spans="1:36" x14ac:dyDescent="0.25">
      <c r="A68" s="21" t="s">
        <v>63</v>
      </c>
      <c r="B68" s="3">
        <v>6743.4</v>
      </c>
      <c r="C68" s="25">
        <v>9062.6</v>
      </c>
      <c r="D68" s="25">
        <v>10265.799999999997</v>
      </c>
      <c r="E68" s="25">
        <v>6842.1000000000031</v>
      </c>
      <c r="F68" s="25">
        <v>6800.2999999999993</v>
      </c>
      <c r="G68" s="25">
        <v>6290.3000000000011</v>
      </c>
      <c r="H68" s="25">
        <v>4818.7</v>
      </c>
      <c r="I68" s="25">
        <v>6532.7</v>
      </c>
      <c r="J68" s="25">
        <v>7155.8000000000011</v>
      </c>
      <c r="K68" s="25">
        <v>7491.2</v>
      </c>
      <c r="L68" s="25"/>
      <c r="M68" s="22">
        <f t="shared" si="2"/>
        <v>0.2336363762351539</v>
      </c>
      <c r="N68" s="22">
        <f t="shared" si="2"/>
        <v>0.25127194186359236</v>
      </c>
      <c r="O68" s="22">
        <f t="shared" si="3"/>
        <v>0.27161506426708004</v>
      </c>
      <c r="P68" s="22">
        <f t="shared" si="4"/>
        <v>0.18923254353916663</v>
      </c>
      <c r="Q68" s="22">
        <f t="shared" si="5"/>
        <v>0.2124263959390863</v>
      </c>
      <c r="R68" s="22">
        <f t="shared" si="6"/>
        <v>0.24189181913969074</v>
      </c>
      <c r="S68" s="22">
        <f t="shared" si="7"/>
        <v>0.20848981499108704</v>
      </c>
      <c r="T68" s="22">
        <f t="shared" si="8"/>
        <v>0.22972051087292877</v>
      </c>
      <c r="U68" s="22">
        <f t="shared" si="9"/>
        <v>0.2971406266869307</v>
      </c>
      <c r="V68" s="22">
        <f t="shared" si="10"/>
        <v>0.33823675489213378</v>
      </c>
      <c r="W68" s="46">
        <f t="shared" si="79"/>
        <v>0.24736618484268505</v>
      </c>
      <c r="X68" s="47">
        <f t="shared" si="80"/>
        <v>4.4696191759268783E-2</v>
      </c>
      <c r="Z68" s="22">
        <f t="shared" si="81"/>
        <v>-0.25590890031558278</v>
      </c>
      <c r="AA68" s="22">
        <f t="shared" si="81"/>
        <v>-0.1172046990979756</v>
      </c>
      <c r="AB68" s="22">
        <f t="shared" si="81"/>
        <v>0.5003873079902359</v>
      </c>
      <c r="AC68" s="22">
        <f t="shared" si="81"/>
        <v>6.1467876417222733E-3</v>
      </c>
      <c r="AD68" s="22">
        <f t="shared" si="81"/>
        <v>8.1077214123332464E-2</v>
      </c>
      <c r="AE68" s="22">
        <f t="shared" si="81"/>
        <v>0.30539357088011321</v>
      </c>
      <c r="AF68" s="22">
        <f t="shared" si="81"/>
        <v>-0.26237237283206027</v>
      </c>
      <c r="AG68" s="22">
        <f t="shared" si="81"/>
        <v>-8.7076217893177765E-2</v>
      </c>
      <c r="AH68" s="22">
        <f t="shared" si="81"/>
        <v>-4.4772533105510326E-2</v>
      </c>
      <c r="AI68" s="46">
        <f t="shared" si="84"/>
        <v>4.7697382213334985E-2</v>
      </c>
      <c r="AJ68" s="49">
        <f t="shared" si="85"/>
        <v>0.24617842471912588</v>
      </c>
    </row>
    <row r="69" spans="1:36" x14ac:dyDescent="0.25">
      <c r="A69" s="21" t="s">
        <v>62</v>
      </c>
      <c r="B69" s="3">
        <v>14.2</v>
      </c>
      <c r="C69" s="31">
        <v>2.9</v>
      </c>
      <c r="D69" s="31">
        <v>1.9</v>
      </c>
      <c r="E69" s="25">
        <v>19.899999999999999</v>
      </c>
      <c r="F69" s="25">
        <v>14.6</v>
      </c>
      <c r="G69" s="5">
        <v>13.1</v>
      </c>
      <c r="H69" s="4"/>
      <c r="I69" s="4"/>
      <c r="J69" s="13"/>
      <c r="K69" s="13"/>
      <c r="L69" s="13"/>
      <c r="M69" s="22">
        <f t="shared" si="2"/>
        <v>4.9198275981540251E-4</v>
      </c>
      <c r="N69" s="22">
        <f t="shared" si="2"/>
        <v>8.0406134156248518E-5</v>
      </c>
      <c r="O69" s="22">
        <f t="shared" si="3"/>
        <v>5.0270667859051629E-5</v>
      </c>
      <c r="P69" s="22">
        <f t="shared" si="4"/>
        <v>5.5037599807506669E-4</v>
      </c>
      <c r="Q69" s="22">
        <f t="shared" si="5"/>
        <v>4.5607184693479113E-4</v>
      </c>
      <c r="R69" s="22">
        <f t="shared" si="6"/>
        <v>5.0375702760280879E-4</v>
      </c>
      <c r="S69" s="22">
        <f t="shared" si="7"/>
        <v>0</v>
      </c>
      <c r="T69" s="22">
        <f t="shared" si="8"/>
        <v>0</v>
      </c>
      <c r="U69" s="22">
        <f t="shared" si="9"/>
        <v>0</v>
      </c>
      <c r="V69" s="22">
        <f t="shared" si="10"/>
        <v>0</v>
      </c>
      <c r="W69" s="46">
        <f t="shared" si="79"/>
        <v>2.1328644344433692E-4</v>
      </c>
      <c r="X69" s="47">
        <f t="shared" si="80"/>
        <v>2.4962520005534491E-4</v>
      </c>
      <c r="Z69" s="22">
        <f t="shared" si="81"/>
        <v>3.8965517241379306</v>
      </c>
      <c r="AA69" s="22">
        <f t="shared" si="81"/>
        <v>0.52631578947368429</v>
      </c>
      <c r="AB69" s="22">
        <f t="shared" si="81"/>
        <v>-0.90452261306532666</v>
      </c>
      <c r="AC69" s="22">
        <f t="shared" si="81"/>
        <v>0.36301369863013688</v>
      </c>
      <c r="AD69" s="22">
        <f t="shared" si="81"/>
        <v>0.11450381679389321</v>
      </c>
      <c r="AE69" s="22" t="str">
        <f t="shared" si="81"/>
        <v/>
      </c>
      <c r="AF69" s="22" t="str">
        <f t="shared" si="81"/>
        <v/>
      </c>
      <c r="AG69" s="22" t="str">
        <f t="shared" si="81"/>
        <v/>
      </c>
      <c r="AH69" s="22" t="str">
        <f t="shared" si="81"/>
        <v/>
      </c>
      <c r="AI69" s="46">
        <f t="shared" si="84"/>
        <v>2.482767295809693E-2</v>
      </c>
      <c r="AJ69" s="49">
        <f t="shared" si="85"/>
        <v>0.64228599130275243</v>
      </c>
    </row>
    <row r="70" spans="1:36" x14ac:dyDescent="0.25">
      <c r="A70" s="21" t="s">
        <v>58</v>
      </c>
      <c r="B70" s="3">
        <v>6757.6</v>
      </c>
      <c r="C70" s="25">
        <v>9065.5</v>
      </c>
      <c r="D70" s="25">
        <v>10267.699999999997</v>
      </c>
      <c r="E70" s="25">
        <v>6862.0000000000027</v>
      </c>
      <c r="F70" s="25">
        <v>6814.9</v>
      </c>
      <c r="G70" s="25">
        <v>6303.4000000000015</v>
      </c>
      <c r="H70" s="25">
        <v>4818.7</v>
      </c>
      <c r="I70" s="25">
        <v>6532.7</v>
      </c>
      <c r="J70" s="25">
        <v>7155.8000000000011</v>
      </c>
      <c r="K70" s="25">
        <v>7491.2</v>
      </c>
      <c r="L70" s="25"/>
      <c r="M70" s="22">
        <f t="shared" ref="M70:N71" si="86">B70/B$8</f>
        <v>0.23412835899496931</v>
      </c>
      <c r="N70" s="22">
        <f t="shared" si="86"/>
        <v>0.25135234799774864</v>
      </c>
      <c r="O70" s="22">
        <f t="shared" ref="O70:O71" si="87">D70/D$8</f>
        <v>0.27166533493493911</v>
      </c>
      <c r="P70" s="22">
        <f t="shared" ref="P70:P71" si="88">E70/E$8</f>
        <v>0.18978291953724169</v>
      </c>
      <c r="Q70" s="22">
        <f t="shared" ref="Q70:Q71" si="89">F70/F$8</f>
        <v>0.2128824677860211</v>
      </c>
      <c r="R70" s="22">
        <f t="shared" ref="R70:R71" si="90">G70/G$8</f>
        <v>0.24239557616729354</v>
      </c>
      <c r="S70" s="22">
        <f t="shared" ref="S70:S71" si="91">H70/H$8</f>
        <v>0.20848981499108704</v>
      </c>
      <c r="T70" s="22">
        <f t="shared" ref="T70:T71" si="92">I70/I$8</f>
        <v>0.22972051087292877</v>
      </c>
      <c r="U70" s="22">
        <f t="shared" ref="U70:U71" si="93">J70/J$8</f>
        <v>0.2971406266869307</v>
      </c>
      <c r="V70" s="22">
        <f t="shared" ref="V70:V71" si="94">K70/K$8</f>
        <v>0.33823675489213378</v>
      </c>
      <c r="W70" s="46">
        <f t="shared" si="79"/>
        <v>0.24757947128612937</v>
      </c>
      <c r="X70" s="47">
        <f t="shared" si="80"/>
        <v>4.4557686647757257E-2</v>
      </c>
      <c r="Z70" s="22">
        <f t="shared" si="81"/>
        <v>-0.25458055264464174</v>
      </c>
      <c r="AA70" s="22">
        <f t="shared" si="81"/>
        <v>-0.11708561800597972</v>
      </c>
      <c r="AB70" s="22">
        <f t="shared" si="81"/>
        <v>0.49631302827163992</v>
      </c>
      <c r="AC70" s="22">
        <f t="shared" si="81"/>
        <v>6.911326651895644E-3</v>
      </c>
      <c r="AD70" s="22">
        <f t="shared" si="81"/>
        <v>8.1146682742646581E-2</v>
      </c>
      <c r="AE70" s="22">
        <f t="shared" si="81"/>
        <v>0.30811214642953533</v>
      </c>
      <c r="AF70" s="22">
        <f t="shared" si="81"/>
        <v>-0.26237237283206027</v>
      </c>
      <c r="AG70" s="22">
        <f t="shared" si="81"/>
        <v>-8.7076217893177765E-2</v>
      </c>
      <c r="AH70" s="22">
        <f t="shared" si="81"/>
        <v>-4.4772533105510326E-2</v>
      </c>
      <c r="AI70" s="46">
        <f t="shared" si="84"/>
        <v>4.7647055282373674E-2</v>
      </c>
      <c r="AJ70" s="49">
        <f t="shared" si="85"/>
        <v>0.24549235768197566</v>
      </c>
    </row>
    <row r="71" spans="1:36" x14ac:dyDescent="0.25">
      <c r="A71" s="21" t="s">
        <v>59</v>
      </c>
      <c r="B71" s="3">
        <v>57947.6</v>
      </c>
      <c r="C71" s="25">
        <v>61336.400000000009</v>
      </c>
      <c r="D71" s="25">
        <v>59521.299999999996</v>
      </c>
      <c r="E71" s="25">
        <v>56265.8</v>
      </c>
      <c r="F71" s="25">
        <v>48207.4</v>
      </c>
      <c r="G71" s="25">
        <v>43266.8</v>
      </c>
      <c r="H71" s="25">
        <v>41132.6</v>
      </c>
      <c r="I71" s="25">
        <v>38734.6</v>
      </c>
      <c r="J71" s="25">
        <v>38575.699999999997</v>
      </c>
      <c r="K71" s="25">
        <v>34720.400000000001</v>
      </c>
      <c r="L71" s="25"/>
      <c r="M71" s="22">
        <f t="shared" si="86"/>
        <v>2.0076915614562689</v>
      </c>
      <c r="N71" s="22">
        <f t="shared" si="86"/>
        <v>1.7006285541590769</v>
      </c>
      <c r="O71" s="22">
        <f t="shared" si="87"/>
        <v>1.5748292120205103</v>
      </c>
      <c r="P71" s="22">
        <f t="shared" si="88"/>
        <v>1.5561480317835223</v>
      </c>
      <c r="Q71" s="22">
        <f t="shared" si="89"/>
        <v>1.505893010542757</v>
      </c>
      <c r="R71" s="22">
        <f t="shared" si="90"/>
        <v>1.6638133253347487</v>
      </c>
      <c r="S71" s="22">
        <f t="shared" si="91"/>
        <v>1.7796767103373081</v>
      </c>
      <c r="T71" s="22">
        <f t="shared" si="92"/>
        <v>1.3620910344051536</v>
      </c>
      <c r="U71" s="22">
        <f t="shared" si="93"/>
        <v>1.6018345499995847</v>
      </c>
      <c r="V71" s="22">
        <f t="shared" si="94"/>
        <v>1.5676681205356742</v>
      </c>
      <c r="W71" s="46">
        <f t="shared" si="79"/>
        <v>1.6320274110574604</v>
      </c>
      <c r="X71" s="47">
        <f t="shared" si="80"/>
        <v>0.1736851897974398</v>
      </c>
      <c r="Z71" s="22">
        <f t="shared" si="81"/>
        <v>-5.524941144247153E-2</v>
      </c>
      <c r="AA71" s="22">
        <f t="shared" si="81"/>
        <v>3.0494965667752671E-2</v>
      </c>
      <c r="AB71" s="22">
        <f t="shared" si="81"/>
        <v>5.7859303520077843E-2</v>
      </c>
      <c r="AC71" s="22">
        <f t="shared" si="81"/>
        <v>0.16716105826076499</v>
      </c>
      <c r="AD71" s="22">
        <f t="shared" si="81"/>
        <v>0.11418917044939758</v>
      </c>
      <c r="AE71" s="22">
        <f t="shared" si="81"/>
        <v>5.1885852097849572E-2</v>
      </c>
      <c r="AF71" s="22">
        <f t="shared" si="81"/>
        <v>6.1908474593774132E-2</v>
      </c>
      <c r="AG71" s="22">
        <f t="shared" si="81"/>
        <v>4.119173469308457E-3</v>
      </c>
      <c r="AH71" s="22">
        <f t="shared" si="81"/>
        <v>0.11103846729876365</v>
      </c>
      <c r="AI71" s="46">
        <f t="shared" si="84"/>
        <v>7.4832058169711113E-2</v>
      </c>
      <c r="AJ71" s="49">
        <f t="shared" si="85"/>
        <v>5.2552344282279839E-2</v>
      </c>
    </row>
    <row r="72" spans="1:36" x14ac:dyDescent="0.25">
      <c r="B72" s="43"/>
      <c r="C72" s="21"/>
      <c r="D72" s="21"/>
      <c r="Z72" s="50"/>
      <c r="AA72" s="50"/>
      <c r="AB72" s="50"/>
      <c r="AC72" s="50"/>
      <c r="AD72" s="50"/>
      <c r="AE72" s="50"/>
      <c r="AF72" s="50"/>
      <c r="AG72" s="50"/>
      <c r="AH72" s="50"/>
    </row>
    <row r="73" spans="1:36" x14ac:dyDescent="0.25">
      <c r="B73" s="43"/>
      <c r="C73" s="21"/>
      <c r="D73" s="21"/>
      <c r="G73" s="10"/>
      <c r="M73" s="26"/>
      <c r="Z73" s="50"/>
      <c r="AA73" s="50"/>
      <c r="AB73" s="50"/>
      <c r="AC73" s="50"/>
      <c r="AD73" s="50"/>
      <c r="AE73" s="50"/>
      <c r="AF73" s="50"/>
      <c r="AG73" s="50"/>
      <c r="AH73" s="50"/>
    </row>
    <row r="74" spans="1:36" x14ac:dyDescent="0.25">
      <c r="B74" s="43"/>
      <c r="C74" s="21"/>
      <c r="Z74" s="50"/>
      <c r="AA74" s="50"/>
      <c r="AB74" s="50"/>
      <c r="AC74" s="50"/>
      <c r="AD74" s="50"/>
      <c r="AE74" s="50"/>
      <c r="AF74" s="50"/>
      <c r="AG74" s="50"/>
      <c r="AH74" s="50"/>
    </row>
    <row r="75" spans="1:36" x14ac:dyDescent="0.25">
      <c r="B75" s="43"/>
      <c r="Z75" s="50"/>
      <c r="AA75" s="50"/>
      <c r="AB75" s="50"/>
      <c r="AC75" s="50"/>
      <c r="AD75" s="50"/>
      <c r="AE75" s="50"/>
      <c r="AF75" s="50"/>
      <c r="AG75" s="50"/>
      <c r="AH75" s="50"/>
    </row>
    <row r="76" spans="1:36" x14ac:dyDescent="0.25">
      <c r="B76" s="43"/>
      <c r="Z76" s="50"/>
      <c r="AA76" s="50"/>
      <c r="AB76" s="50"/>
      <c r="AC76" s="50"/>
      <c r="AD76" s="50"/>
      <c r="AE76" s="50"/>
      <c r="AF76" s="50"/>
      <c r="AG76" s="50"/>
      <c r="AH76" s="50"/>
    </row>
    <row r="77" spans="1:36" x14ac:dyDescent="0.25">
      <c r="B77" s="43"/>
      <c r="Z77" s="50"/>
      <c r="AA77" s="50"/>
      <c r="AB77" s="50"/>
      <c r="AC77" s="50"/>
      <c r="AD77" s="50"/>
      <c r="AE77" s="50"/>
      <c r="AF77" s="50"/>
      <c r="AG77" s="50"/>
      <c r="AH77" s="50"/>
    </row>
  </sheetData>
  <mergeCells count="3">
    <mergeCell ref="C1:K1"/>
    <mergeCell ref="M2:V2"/>
    <mergeCell ref="Z2:AH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2010-09-01T15:51:58Z</dcterms:created>
  <dcterms:modified xsi:type="dcterms:W3CDTF">2017-01-15T15:17:48Z</dcterms:modified>
</cp:coreProperties>
</file>